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E:\IMETY2026\ABRIL\abril -Juridico\"/>
    </mc:Choice>
  </mc:AlternateContent>
  <xr:revisionPtr revIDLastSave="0" documentId="13_ncr:1_{5B12AF11-F794-4A2D-B39E-22CF30CE38D8}" xr6:coauthVersionLast="47" xr6:coauthVersionMax="47" xr10:uidLastSave="{00000000-0000-0000-0000-000000000000}"/>
  <bookViews>
    <workbookView xWindow="-108" yWindow="-108" windowWidth="23256" windowHeight="13896" firstSheet="10" activeTab="10" xr2:uid="{00000000-000D-0000-FFFF-FFFF00000000}"/>
  </bookViews>
  <sheets>
    <sheet name="Seg Pag" sheetId="2" state="hidden" r:id="rId1"/>
    <sheet name="Aut. Enero" sheetId="3" state="hidden" r:id="rId2"/>
    <sheet name="Aut. Feb 7 SP" sheetId="4" state="hidden" r:id="rId3"/>
    <sheet name="Aut. Feb 7 cm" sheetId="5" state="hidden" r:id="rId4"/>
    <sheet name="Aut. 28 Feb" sheetId="6" state="hidden" r:id="rId5"/>
    <sheet name="opia aut mz" sheetId="7" state="hidden" r:id="rId6"/>
    <sheet name="Aut. 07 Mrz" sheetId="8" state="hidden" r:id="rId7"/>
    <sheet name="Aut. 30 Abr" sheetId="9" state="hidden" r:id="rId8"/>
    <sheet name="Aut.27 jun" sheetId="10" state="hidden" r:id="rId9"/>
    <sheet name="Base datos" sheetId="11" state="hidden" r:id="rId10"/>
    <sheet name="CONTRATACION IMETY ABRIL 2026" sheetId="12" r:id="rId11"/>
  </sheets>
  <definedNames>
    <definedName name="_xlnm._FilterDatabase" localSheetId="3" hidden="1">'Aut. Feb 7 cm'!$A$5:$L$31</definedName>
    <definedName name="_xlnm._FilterDatabase" localSheetId="2" hidden="1">'Aut. Feb 7 SP'!$A$5:$L$30</definedName>
    <definedName name="_xlnm._FilterDatabase" localSheetId="9" hidden="1">'Base datos'!$A$1:$AL$135</definedName>
    <definedName name="_xlnm._FilterDatabase" localSheetId="10" hidden="1">'CONTRATACION IMETY ABRIL 2026'!$A$1:$J$1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6" roundtripDataChecksum="SxVqbkv6Ghb1z3zk1LaNJ7DW57qO5v4nrwjtXR1mkBM="/>
    </ext>
  </extLst>
</workbook>
</file>

<file path=xl/calcChain.xml><?xml version="1.0" encoding="utf-8"?>
<calcChain xmlns="http://schemas.openxmlformats.org/spreadsheetml/2006/main">
  <c r="AJ146" i="11" l="1"/>
  <c r="L138" i="11"/>
  <c r="AJ137" i="11"/>
  <c r="AI137" i="11"/>
  <c r="AH137" i="11"/>
  <c r="AM136" i="11"/>
  <c r="AJ135" i="11"/>
  <c r="AI135" i="11"/>
  <c r="AH135" i="11"/>
  <c r="AK132" i="11"/>
  <c r="AK130" i="11"/>
  <c r="AK129" i="11"/>
  <c r="AK128" i="11"/>
  <c r="AK127" i="11"/>
  <c r="AK126" i="11"/>
  <c r="AK125" i="11"/>
  <c r="AK124" i="11"/>
  <c r="AK123" i="11"/>
  <c r="AK122" i="11"/>
  <c r="AK121" i="11"/>
  <c r="AK120" i="11"/>
  <c r="AN119" i="11"/>
  <c r="AK119" i="11"/>
  <c r="AK118" i="11"/>
  <c r="AN117" i="11"/>
  <c r="AK117" i="11"/>
  <c r="AK116" i="11"/>
  <c r="AP115" i="11"/>
  <c r="AK115" i="11"/>
  <c r="AK114" i="11"/>
  <c r="AK113" i="11"/>
  <c r="AK112" i="11"/>
  <c r="AK111" i="11"/>
  <c r="AK110" i="11"/>
  <c r="AK109" i="11"/>
  <c r="AK108" i="11"/>
  <c r="AK107" i="11"/>
  <c r="AK106" i="11"/>
  <c r="AK105" i="11"/>
  <c r="AR104" i="11"/>
  <c r="AK104" i="11"/>
  <c r="AK103" i="11"/>
  <c r="AK102" i="11"/>
  <c r="AK101" i="11"/>
  <c r="AK100" i="11"/>
  <c r="R100" i="11"/>
  <c r="R99" i="11"/>
  <c r="AK99" i="11" s="1"/>
  <c r="AK98" i="11"/>
  <c r="R97" i="11"/>
  <c r="AK97" i="11" s="1"/>
  <c r="AK96" i="11"/>
  <c r="R95" i="11"/>
  <c r="AK95" i="11" s="1"/>
  <c r="AK94" i="11"/>
  <c r="AK93" i="11"/>
  <c r="AK92" i="11"/>
  <c r="AK91" i="11"/>
  <c r="AK90" i="11"/>
  <c r="AK89" i="11"/>
  <c r="AK88" i="11"/>
  <c r="AK87" i="11"/>
  <c r="AK86" i="11"/>
  <c r="AK85" i="11"/>
  <c r="AK84" i="11"/>
  <c r="Q84" i="11"/>
  <c r="AK83" i="11"/>
  <c r="AK82" i="11"/>
  <c r="AK81" i="11"/>
  <c r="AK80" i="11"/>
  <c r="AK79" i="11"/>
  <c r="AK78" i="11"/>
  <c r="AK77" i="11"/>
  <c r="AK76" i="11"/>
  <c r="AK75" i="11"/>
  <c r="AK74" i="11"/>
  <c r="AK73" i="11"/>
  <c r="AK72" i="11"/>
  <c r="AK71" i="11"/>
  <c r="AK70" i="11"/>
  <c r="AK69" i="11"/>
  <c r="AK68" i="11"/>
  <c r="AK67" i="11"/>
  <c r="AK66" i="11"/>
  <c r="AK65" i="11"/>
  <c r="AK64" i="11"/>
  <c r="AK63" i="11"/>
  <c r="G63" i="11"/>
  <c r="AK62" i="11"/>
  <c r="AK61" i="11"/>
  <c r="AK60" i="11"/>
  <c r="AK59" i="11"/>
  <c r="AK58" i="11"/>
  <c r="AK57" i="11"/>
  <c r="AK56" i="11"/>
  <c r="AK55" i="11"/>
  <c r="AK54" i="11"/>
  <c r="AK53" i="11"/>
  <c r="AK52" i="11"/>
  <c r="AK51" i="11"/>
  <c r="AK50" i="11"/>
  <c r="AK49" i="11"/>
  <c r="AK48" i="11"/>
  <c r="AK47" i="11"/>
  <c r="AK46" i="11"/>
  <c r="AK45" i="11"/>
  <c r="AK44" i="11"/>
  <c r="AK43" i="11"/>
  <c r="AK42" i="11"/>
  <c r="AK41" i="11"/>
  <c r="AK40" i="11"/>
  <c r="AK39" i="11"/>
  <c r="AK38" i="11"/>
  <c r="AK37" i="11"/>
  <c r="AK36" i="11"/>
  <c r="AK35" i="11"/>
  <c r="AK34" i="11"/>
  <c r="AK33" i="11"/>
  <c r="AK32" i="11"/>
  <c r="AK31" i="11"/>
  <c r="AK30" i="11"/>
  <c r="AK29" i="11"/>
  <c r="AK28" i="11"/>
  <c r="AK27" i="11"/>
  <c r="AK26" i="11"/>
  <c r="AK25" i="11"/>
  <c r="AK24" i="11"/>
  <c r="AK23" i="11"/>
  <c r="AK22" i="11"/>
  <c r="AK21" i="11"/>
  <c r="AK20" i="11"/>
  <c r="AK18" i="11"/>
  <c r="AK17" i="11"/>
  <c r="AK16" i="11"/>
  <c r="AK15" i="11"/>
  <c r="AK14" i="11"/>
  <c r="AK13" i="11"/>
  <c r="AK12" i="11"/>
  <c r="AK11" i="11"/>
  <c r="AK10" i="11"/>
  <c r="AK9" i="11"/>
  <c r="AK8" i="11"/>
  <c r="AK7" i="11"/>
  <c r="AK6" i="11"/>
  <c r="AK5" i="11"/>
  <c r="AN4" i="11"/>
  <c r="AK4" i="11"/>
  <c r="AK3" i="11"/>
  <c r="AK2" i="11"/>
  <c r="AI97" i="10"/>
  <c r="AH97" i="10"/>
  <c r="AG97" i="10"/>
  <c r="AF97" i="10"/>
  <c r="AE97" i="10"/>
  <c r="AD97" i="10"/>
  <c r="AC97" i="10"/>
  <c r="AB97" i="10"/>
  <c r="AA97" i="10"/>
  <c r="Z97" i="10"/>
  <c r="Y97" i="10"/>
  <c r="X97" i="10"/>
  <c r="W97" i="10"/>
  <c r="AJ96" i="10"/>
  <c r="AJ95" i="10"/>
  <c r="AJ94" i="10"/>
  <c r="AJ93" i="10"/>
  <c r="AJ92" i="10"/>
  <c r="AJ91" i="10"/>
  <c r="R90" i="10"/>
  <c r="AJ90" i="10" s="1"/>
  <c r="AJ89" i="10"/>
  <c r="AJ88" i="10"/>
  <c r="R87" i="10"/>
  <c r="AJ87" i="10" s="1"/>
  <c r="AJ86" i="10"/>
  <c r="AJ85" i="10"/>
  <c r="AJ84" i="10"/>
  <c r="AJ83" i="10"/>
  <c r="AJ82" i="10"/>
  <c r="AJ81" i="10"/>
  <c r="AJ80" i="10"/>
  <c r="AJ79" i="10"/>
  <c r="AJ78" i="10"/>
  <c r="AJ77" i="10"/>
  <c r="Q77" i="10"/>
  <c r="AJ76" i="10"/>
  <c r="AJ75" i="10"/>
  <c r="AJ74" i="10"/>
  <c r="AJ73" i="10"/>
  <c r="AJ72" i="10"/>
  <c r="AJ71" i="10"/>
  <c r="AJ70" i="10"/>
  <c r="AJ69" i="10"/>
  <c r="AJ68" i="10"/>
  <c r="AJ67" i="10"/>
  <c r="AJ66" i="10"/>
  <c r="AJ65" i="10"/>
  <c r="AJ64" i="10"/>
  <c r="AJ63" i="10"/>
  <c r="AJ62" i="10"/>
  <c r="AJ61" i="10"/>
  <c r="AJ60" i="10"/>
  <c r="AJ59" i="10"/>
  <c r="AJ58" i="10"/>
  <c r="AJ57" i="10"/>
  <c r="AJ56" i="10"/>
  <c r="AJ55" i="10"/>
  <c r="AJ54" i="10"/>
  <c r="AJ53" i="10"/>
  <c r="AJ52" i="10"/>
  <c r="AJ51" i="10"/>
  <c r="AJ50" i="10"/>
  <c r="AJ49" i="10"/>
  <c r="AJ48" i="10"/>
  <c r="AJ47" i="10"/>
  <c r="AJ46" i="10"/>
  <c r="AJ45" i="10"/>
  <c r="AJ44" i="10"/>
  <c r="AJ43" i="10"/>
  <c r="AJ42" i="10"/>
  <c r="AJ41" i="10"/>
  <c r="AJ40" i="10"/>
  <c r="AJ39" i="10"/>
  <c r="AJ38" i="10"/>
  <c r="AJ37" i="10"/>
  <c r="AJ36" i="10"/>
  <c r="AJ35" i="10"/>
  <c r="AJ34" i="10"/>
  <c r="AJ33" i="10"/>
  <c r="AJ32" i="10"/>
  <c r="AJ31" i="10"/>
  <c r="AJ30" i="10"/>
  <c r="AJ29" i="10"/>
  <c r="AJ28" i="10"/>
  <c r="AJ27" i="10"/>
  <c r="AJ26" i="10"/>
  <c r="AJ25" i="10"/>
  <c r="AJ24" i="10"/>
  <c r="AJ23" i="10"/>
  <c r="AJ22" i="10"/>
  <c r="AJ21" i="10"/>
  <c r="AJ20" i="10"/>
  <c r="AJ19" i="10"/>
  <c r="AJ18" i="10"/>
  <c r="AJ17" i="10"/>
  <c r="AJ16" i="10"/>
  <c r="AJ15" i="10"/>
  <c r="AJ14" i="10"/>
  <c r="AJ13" i="10"/>
  <c r="AJ12" i="10"/>
  <c r="AJ11" i="10"/>
  <c r="AJ10" i="10"/>
  <c r="AJ9" i="10"/>
  <c r="AJ8" i="10"/>
  <c r="AJ7" i="10"/>
  <c r="AJ6" i="10"/>
  <c r="AJ5" i="10"/>
  <c r="AJ4" i="10"/>
  <c r="AJ3" i="10"/>
  <c r="AJ97" i="10" s="1"/>
  <c r="J100" i="9"/>
  <c r="H100" i="9"/>
  <c r="L12" i="8"/>
  <c r="L11" i="8"/>
  <c r="L10" i="8"/>
  <c r="L9" i="8"/>
  <c r="L8" i="8"/>
  <c r="L12" i="7"/>
  <c r="L11" i="7"/>
  <c r="L10" i="7"/>
  <c r="L9" i="7"/>
  <c r="L8" i="7"/>
  <c r="N40" i="6"/>
  <c r="N39" i="6"/>
  <c r="N38" i="6"/>
  <c r="N37" i="6"/>
  <c r="N36" i="6"/>
  <c r="N35" i="6"/>
  <c r="N34" i="6"/>
  <c r="N33" i="6"/>
  <c r="N32" i="6"/>
  <c r="N31" i="6"/>
  <c r="N30" i="6"/>
  <c r="N29" i="6"/>
  <c r="N28" i="6"/>
  <c r="N27" i="6"/>
  <c r="N26" i="6"/>
  <c r="N25" i="6"/>
  <c r="N24" i="6"/>
  <c r="N23" i="6"/>
  <c r="N22" i="6"/>
  <c r="N21" i="6"/>
  <c r="N20" i="6"/>
  <c r="N19" i="6"/>
  <c r="N18" i="6"/>
  <c r="N17" i="6"/>
  <c r="N16" i="6"/>
  <c r="N15" i="6"/>
  <c r="N14" i="6"/>
  <c r="N13" i="6"/>
  <c r="N12" i="6"/>
  <c r="N11" i="6"/>
  <c r="N10" i="6"/>
  <c r="N9" i="6"/>
  <c r="N8" i="6"/>
  <c r="N7" i="6"/>
  <c r="N6" i="6"/>
  <c r="N5" i="6"/>
  <c r="N4" i="6"/>
  <c r="N3" i="6"/>
  <c r="K32" i="5"/>
  <c r="I32" i="5"/>
  <c r="L31" i="5"/>
  <c r="L30" i="5"/>
  <c r="L29" i="5"/>
  <c r="L28" i="5"/>
  <c r="L27" i="5"/>
  <c r="L26" i="5"/>
  <c r="L25" i="5"/>
  <c r="L24" i="5"/>
  <c r="L23" i="5"/>
  <c r="L22" i="5"/>
  <c r="L21" i="5"/>
  <c r="L20" i="5"/>
  <c r="L19" i="5"/>
  <c r="L18" i="5"/>
  <c r="L17" i="5"/>
  <c r="L16" i="5"/>
  <c r="L15" i="5"/>
  <c r="L14" i="5"/>
  <c r="L32" i="5" s="1"/>
  <c r="L13" i="5"/>
  <c r="L12" i="5"/>
  <c r="L11" i="5"/>
  <c r="L10" i="5"/>
  <c r="L9" i="5"/>
  <c r="L8" i="5"/>
  <c r="L7" i="5"/>
  <c r="L6" i="5"/>
  <c r="K31" i="4"/>
  <c r="I31" i="4"/>
  <c r="L30" i="4"/>
  <c r="L29" i="4"/>
  <c r="L28" i="4"/>
  <c r="L27" i="4"/>
  <c r="L26" i="4"/>
  <c r="L25" i="4"/>
  <c r="L24" i="4"/>
  <c r="L23" i="4"/>
  <c r="L22" i="4"/>
  <c r="L21" i="4"/>
  <c r="L20" i="4"/>
  <c r="L19" i="4"/>
  <c r="L18" i="4"/>
  <c r="L17" i="4"/>
  <c r="L16" i="4"/>
  <c r="L15" i="4"/>
  <c r="L14" i="4"/>
  <c r="L13" i="4"/>
  <c r="L12" i="4"/>
  <c r="L11" i="4"/>
  <c r="L10" i="4"/>
  <c r="L9" i="4"/>
  <c r="L8" i="4"/>
  <c r="L31" i="4" s="1"/>
  <c r="L7" i="4"/>
  <c r="L6" i="4"/>
  <c r="L11" i="3"/>
  <c r="J11" i="3"/>
  <c r="M10" i="3"/>
  <c r="M11" i="3" s="1"/>
  <c r="M9" i="3"/>
  <c r="M8" i="3"/>
  <c r="M7" i="3"/>
  <c r="M6" i="3"/>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P10" i="2"/>
  <c r="P9" i="2"/>
  <c r="P8" i="2"/>
  <c r="P7" i="2"/>
  <c r="P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7" authorId="0" shapeId="0" xr:uid="{00000000-0006-0000-0A00-000001000000}">
      <text>
        <r>
          <rPr>
            <sz val="11"/>
            <color theme="1"/>
            <rFont val="Calibri"/>
            <scheme val="minor"/>
          </rPr>
          <t>ok
======</t>
        </r>
      </text>
    </comment>
    <comment ref="AI9" authorId="0" shapeId="0" xr:uid="{00000000-0006-0000-0A00-000002000000}">
      <text>
        <r>
          <rPr>
            <sz val="11"/>
            <color theme="1"/>
            <rFont val="Calibri"/>
            <scheme val="minor"/>
          </rPr>
          <t>Pendiente por revisión de apoyo super
======</t>
        </r>
      </text>
    </comment>
    <comment ref="B10" authorId="0" shapeId="0" xr:uid="{00000000-0006-0000-0A00-000014000000}">
      <text>
        <r>
          <rPr>
            <sz val="11"/>
            <color theme="1"/>
            <rFont val="Calibri"/>
            <scheme val="minor"/>
          </rPr>
          <t>======
ID#AAAByKSbFjI
Camila Eraso R.    (2025-12-29 16:06:40)
sin archivos en drive</t>
        </r>
      </text>
    </comment>
    <comment ref="B12" authorId="0" shapeId="0" xr:uid="{00000000-0006-0000-0A00-000015000000}">
      <text>
        <r>
          <rPr>
            <sz val="11"/>
            <color theme="1"/>
            <rFont val="Calibri"/>
            <scheme val="minor"/>
          </rPr>
          <t>======
ID#AAAByKSbFjE
Camila Eraso R.    (2025-12-29 16:05:34)
ok</t>
        </r>
      </text>
    </comment>
    <comment ref="B14" authorId="0" shapeId="0" xr:uid="{00000000-0006-0000-0A00-000013000000}">
      <text>
        <r>
          <rPr>
            <sz val="11"/>
            <color theme="1"/>
            <rFont val="Calibri"/>
            <scheme val="minor"/>
          </rPr>
          <t>======
ID#AAAByKSbFjM
Camila Eraso R.    (2025-12-29 16:07:29)
ok</t>
        </r>
      </text>
    </comment>
    <comment ref="B16" authorId="0" shapeId="0" xr:uid="{00000000-0006-0000-0A00-00001A000000}">
      <text>
        <r>
          <rPr>
            <sz val="11"/>
            <color theme="1"/>
            <rFont val="Calibri"/>
            <scheme val="minor"/>
          </rPr>
          <t>======
ID#AAABx-johTg
Camila Eraso R.    (2025-12-20 14:52:31)
Pendiente por SS</t>
        </r>
      </text>
    </comment>
    <comment ref="AH16" authorId="0" shapeId="0" xr:uid="{00000000-0006-0000-0A00-00001B000000}">
      <text>
        <r>
          <rPr>
            <sz val="11"/>
            <color theme="1"/>
            <rFont val="Calibri"/>
            <scheme val="minor"/>
          </rPr>
          <t>======
ID#AAABx-johTY
Camila Eraso R.    (2025-12-20 14:41:53)
Pendiente pgo x falta de ss dic</t>
        </r>
      </text>
    </comment>
    <comment ref="B23" authorId="0" shapeId="0" xr:uid="{00000000-0006-0000-0A00-00000F000000}">
      <text>
        <r>
          <rPr>
            <sz val="11"/>
            <color theme="1"/>
            <rFont val="Calibri"/>
            <scheme val="minor"/>
          </rPr>
          <t>======
ID#AAAByKSbFjg
Camila Eraso R.    (2025-12-29 16:31:24)
Sin documentos en Drive</t>
        </r>
      </text>
    </comment>
    <comment ref="B24" authorId="0" shapeId="0" xr:uid="{00000000-0006-0000-0A00-00000E000000}">
      <text>
        <r>
          <rPr>
            <sz val="11"/>
            <color theme="1"/>
            <rFont val="Calibri"/>
            <scheme val="minor"/>
          </rPr>
          <t>======
ID#AAAByKSbFjk
Camila Eraso R.    (2025-12-29 16:31:52)
pte corregir anexo e informe por foto</t>
        </r>
      </text>
    </comment>
    <comment ref="B38" authorId="0" shapeId="0" xr:uid="{00000000-0006-0000-0A00-000011000000}">
      <text>
        <r>
          <rPr>
            <sz val="11"/>
            <color theme="1"/>
            <rFont val="Calibri"/>
            <scheme val="minor"/>
          </rPr>
          <t>======
ID#AAAByKSbFjU
Camila Eraso R.    (2025-12-29 16:08:10)
ok</t>
        </r>
      </text>
    </comment>
    <comment ref="B39" authorId="0" shapeId="0" xr:uid="{00000000-0006-0000-0A00-000012000000}">
      <text>
        <r>
          <rPr>
            <sz val="11"/>
            <color theme="1"/>
            <rFont val="Calibri"/>
            <scheme val="minor"/>
          </rPr>
          <t>======
ID#AAAByKSbFjQ
Camila Eraso R.    (2025-12-29 16:08:05)
ok</t>
        </r>
      </text>
    </comment>
    <comment ref="B40" authorId="0" shapeId="0" xr:uid="{00000000-0006-0000-0A00-00000D000000}">
      <text>
        <r>
          <rPr>
            <sz val="11"/>
            <color theme="1"/>
            <rFont val="Calibri"/>
            <scheme val="minor"/>
          </rPr>
          <t>======
ID#AAAByKSbFjo
Camila Eraso R.    (2025-12-29 16:49:52)
pte algo de correo</t>
        </r>
      </text>
    </comment>
    <comment ref="B41" authorId="0" shapeId="0" xr:uid="{00000000-0006-0000-0A00-000010000000}">
      <text>
        <r>
          <rPr>
            <sz val="11"/>
            <color theme="1"/>
            <rFont val="Calibri"/>
            <scheme val="minor"/>
          </rPr>
          <t>======
ID#AAAByKSbFjY
Camila Eraso R.    (2025-12-29 16:08:17)
ok</t>
        </r>
      </text>
    </comment>
    <comment ref="B104" authorId="0" shapeId="0" xr:uid="{00000000-0006-0000-0A00-000003000000}">
      <text>
        <r>
          <rPr>
            <sz val="11"/>
            <color theme="1"/>
            <rFont val="Calibri"/>
            <scheme val="minor"/>
          </rPr>
          <t>Con correciones
======</t>
        </r>
      </text>
    </comment>
    <comment ref="B111" authorId="0" shapeId="0" xr:uid="{00000000-0006-0000-0A00-000004000000}">
      <text>
        <r>
          <rPr>
            <sz val="11"/>
            <color theme="1"/>
            <rFont val="Calibri"/>
            <scheme val="minor"/>
          </rPr>
          <t>Pte SS y Acta de Terminación
======</t>
        </r>
      </text>
    </comment>
    <comment ref="B117" authorId="0" shapeId="0" xr:uid="{00000000-0006-0000-0A00-000005000000}">
      <text>
        <r>
          <rPr>
            <sz val="11"/>
            <color theme="1"/>
            <rFont val="Calibri"/>
            <scheme val="minor"/>
          </rPr>
          <t>Revisado ok
======</t>
        </r>
      </text>
    </comment>
    <comment ref="B119" authorId="0" shapeId="0" xr:uid="{00000000-0006-0000-0A00-000006000000}">
      <text>
        <r>
          <rPr>
            <sz val="11"/>
            <color theme="1"/>
            <rFont val="Calibri"/>
            <scheme val="minor"/>
          </rPr>
          <t>pte SS
======</t>
        </r>
      </text>
    </comment>
    <comment ref="B120" authorId="0" shapeId="0" xr:uid="{00000000-0006-0000-0A00-000007000000}">
      <text>
        <r>
          <rPr>
            <sz val="11"/>
            <color theme="1"/>
            <rFont val="Calibri"/>
            <scheme val="minor"/>
          </rPr>
          <t>Pte Correcciones de Acta e informe - ubicación listado sst?
======</t>
        </r>
      </text>
    </comment>
    <comment ref="B121" authorId="0" shapeId="0" xr:uid="{00000000-0006-0000-0A00-000019000000}">
      <text>
        <r>
          <rPr>
            <sz val="11"/>
            <color theme="1"/>
            <rFont val="Calibri"/>
            <scheme val="minor"/>
          </rPr>
          <t>======
ID#AAAByClABDQ
Camila Eraso R.    (2025-12-23 16:17:04)
Solo tiene entrega de equipos, correcciones en todos los documentos</t>
        </r>
      </text>
    </comment>
    <comment ref="B122" authorId="0" shapeId="0" xr:uid="{00000000-0006-0000-0A00-000008000000}">
      <text>
        <r>
          <rPr>
            <sz val="11"/>
            <color theme="1"/>
            <rFont val="Calibri"/>
            <scheme val="minor"/>
          </rPr>
          <t>con comentario y ss
======</t>
        </r>
      </text>
    </comment>
    <comment ref="B123" authorId="0" shapeId="0" xr:uid="{00000000-0006-0000-0A00-000009000000}">
      <text>
        <r>
          <rPr>
            <sz val="11"/>
            <color theme="1"/>
            <rFont val="Calibri"/>
            <scheme val="minor"/>
          </rPr>
          <t>sin archivos en drive
======</t>
        </r>
      </text>
    </comment>
    <comment ref="B124" authorId="0" shapeId="0" xr:uid="{00000000-0006-0000-0A00-00000A000000}">
      <text>
        <r>
          <rPr>
            <sz val="11"/>
            <color theme="1"/>
            <rFont val="Calibri"/>
            <scheme val="minor"/>
          </rPr>
          <t>ok. pte ss
======</t>
        </r>
      </text>
    </comment>
    <comment ref="B126" authorId="0" shapeId="0" xr:uid="{00000000-0006-0000-0A00-000018000000}">
      <text>
        <r>
          <rPr>
            <sz val="11"/>
            <color theme="1"/>
            <rFont val="Calibri"/>
            <scheme val="minor"/>
          </rPr>
          <t>======
ID#AAAByClABD8
Camila Eraso R.    (2025-12-23 17:10:30)
correcciones en informe, acta, anexo, entrega</t>
        </r>
      </text>
    </comment>
    <comment ref="B128" authorId="0" shapeId="0" xr:uid="{00000000-0006-0000-0A00-000017000000}">
      <text>
        <r>
          <rPr>
            <sz val="11"/>
            <color theme="1"/>
            <rFont val="Calibri"/>
            <scheme val="minor"/>
          </rPr>
          <t>======
ID#AAAByClABEE
Camila Eraso R.    (2025-12-23 17:30:34)
Correcciones en informe cta de cobro , Acta de terminación</t>
        </r>
      </text>
    </comment>
    <comment ref="B129" authorId="0" shapeId="0" xr:uid="{00000000-0006-0000-0A00-000016000000}">
      <text>
        <r>
          <rPr>
            <sz val="11"/>
            <color theme="1"/>
            <rFont val="Calibri"/>
            <scheme val="minor"/>
          </rPr>
          <t>======
ID#AAAByEkh3tA
Camila Eraso R.    (2025-12-23 20:16:14)
Correciones en informe, falta acta, - el cta de cobro y anexo ok</t>
        </r>
      </text>
    </comment>
    <comment ref="B130" authorId="0" shapeId="0" xr:uid="{00000000-0006-0000-0A00-00000B000000}">
      <text>
        <r>
          <rPr>
            <sz val="11"/>
            <color theme="1"/>
            <rFont val="Calibri"/>
            <scheme val="minor"/>
          </rPr>
          <t>Con correcciones 
======</t>
        </r>
      </text>
    </comment>
    <comment ref="B132" authorId="0" shapeId="0" xr:uid="{00000000-0006-0000-0A00-00000C000000}">
      <text>
        <r>
          <rPr>
            <sz val="11"/>
            <color theme="1"/>
            <rFont val="Calibri"/>
            <scheme val="minor"/>
          </rPr>
          <t>Se reviso y se coincide con comentarios de Nicol
======</t>
        </r>
      </text>
    </comment>
  </commentList>
  <extLst>
    <ext xmlns:r="http://schemas.openxmlformats.org/officeDocument/2006/relationships" uri="GoogleSheetsCustomDataVersion2">
      <go:sheetsCustomData xmlns:go="http://customooxmlschemas.google.com/" r:id="rId1" roundtripDataSignature="AMtx7miIhxHu6INrgMTlTf5miZbJ0r+OSA=="/>
    </ext>
  </extLst>
</comments>
</file>

<file path=xl/sharedStrings.xml><?xml version="1.0" encoding="utf-8"?>
<sst xmlns="http://schemas.openxmlformats.org/spreadsheetml/2006/main" count="2689" uniqueCount="469">
  <si>
    <t>#</t>
  </si>
  <si>
    <t xml:space="preserve">Nombre </t>
  </si>
  <si>
    <t>CEDULA</t>
  </si>
  <si>
    <t># CONTRATO</t>
  </si>
  <si>
    <t>PROCESO</t>
  </si>
  <si>
    <t>SUPERVISOR</t>
  </si>
  <si>
    <t>APOYO SUPERVISIÓN</t>
  </si>
  <si>
    <t>Fecha de contrato</t>
  </si>
  <si>
    <t>FECHA DE INICIO</t>
  </si>
  <si>
    <t>FECHA FIN</t>
  </si>
  <si>
    <t>duración en días</t>
  </si>
  <si>
    <t>VALOR CONTRATO</t>
  </si>
  <si>
    <t># CUOTAS</t>
  </si>
  <si>
    <t>Enr 30</t>
  </si>
  <si>
    <t>feb-07</t>
  </si>
  <si>
    <t>feb-28</t>
  </si>
  <si>
    <t>mar-07</t>
  </si>
  <si>
    <t>mar-31</t>
  </si>
  <si>
    <t>My 30</t>
  </si>
  <si>
    <t>Julio</t>
  </si>
  <si>
    <t xml:space="preserve">julio </t>
  </si>
  <si>
    <t>Agosto</t>
  </si>
  <si>
    <t>Septiembre</t>
  </si>
  <si>
    <t>Octubre</t>
  </si>
  <si>
    <t>Noviembre</t>
  </si>
  <si>
    <t>Diciembre</t>
  </si>
  <si>
    <t>SALDO</t>
  </si>
  <si>
    <t>CINDY YOHANA DELGADO GUZMÁN</t>
  </si>
  <si>
    <t>1001501-001-2026</t>
  </si>
  <si>
    <t>JURIDICO</t>
  </si>
  <si>
    <t>JAIME SANCHEZ</t>
  </si>
  <si>
    <t>SIN APOYO</t>
  </si>
  <si>
    <t>f</t>
  </si>
  <si>
    <t>CAMILA ERASO ROSERO</t>
  </si>
  <si>
    <t>1001501-002-2026</t>
  </si>
  <si>
    <t>TH</t>
  </si>
  <si>
    <t>YUDY FERNANDA PUNGO POTOSI</t>
  </si>
  <si>
    <t>1001501-003-2026</t>
  </si>
  <si>
    <t>FINANCIERO</t>
  </si>
  <si>
    <t>VIVIANA ANDREA TENORIO</t>
  </si>
  <si>
    <t>CARLOS EDWIN PIEDRAHITA GARCÍA</t>
  </si>
  <si>
    <t>1001501-004-2026</t>
  </si>
  <si>
    <t>PLANEACIÓN</t>
  </si>
  <si>
    <t>m</t>
  </si>
  <si>
    <t>1001501-005-2026</t>
  </si>
  <si>
    <t>AGENCIA</t>
  </si>
  <si>
    <t>MARIA ELVIA BRION MOLINA</t>
  </si>
  <si>
    <t>1001501-006-2026</t>
  </si>
  <si>
    <t>ATENCIÓN</t>
  </si>
  <si>
    <t>WILLAR GONZALEZ</t>
  </si>
  <si>
    <t>OLGA PATRICIA CANO RENDÓN</t>
  </si>
  <si>
    <t>1001501-007-2026</t>
  </si>
  <si>
    <t>SST</t>
  </si>
  <si>
    <t>CAMILA ERASO R</t>
  </si>
  <si>
    <t>EDDIE ERIC POSADA HERRERA</t>
  </si>
  <si>
    <t>1001501-008-2026</t>
  </si>
  <si>
    <t>CALIDAD</t>
  </si>
  <si>
    <t>WILLIAM ANDRÉS BRAVO GALINDO</t>
  </si>
  <si>
    <t>1001501-009-2026</t>
  </si>
  <si>
    <t>YOHANA DELGADO</t>
  </si>
  <si>
    <t>LAURA VANESSA FRANCO MORALES</t>
  </si>
  <si>
    <t>1001501-010-2026</t>
  </si>
  <si>
    <t>ARCHIVO</t>
  </si>
  <si>
    <t>Yamileth</t>
  </si>
  <si>
    <t>FRANK ROBERT MURIEL HOYOS</t>
  </si>
  <si>
    <t>1001501-011-2026</t>
  </si>
  <si>
    <t>AMBIENTAL</t>
  </si>
  <si>
    <t>RUBEN DARIO MILLAN</t>
  </si>
  <si>
    <t>PAOLA ANDREA SANTAMARÍA FLÓREZ</t>
  </si>
  <si>
    <t>1001501-012-2026</t>
  </si>
  <si>
    <t>MILAGROS VALENTINA PAYAN RIVERA</t>
  </si>
  <si>
    <t>1001501-013-2026</t>
  </si>
  <si>
    <t xml:space="preserve">   -   </t>
  </si>
  <si>
    <t>OMAR RESTREPO ZUÑIGA</t>
  </si>
  <si>
    <t>1001501-014-2026</t>
  </si>
  <si>
    <t>LOGISTICA</t>
  </si>
  <si>
    <t>CATALINA MONCADA</t>
  </si>
  <si>
    <t>OLGA PATRICIA CANO</t>
  </si>
  <si>
    <t>JHON EDISON CORDOBA ORDOÑEZ</t>
  </si>
  <si>
    <t>1001501-015-2026</t>
  </si>
  <si>
    <t>FERNANDA PUNGO</t>
  </si>
  <si>
    <t>JOSÉ ATANEL QUICENO TORRES</t>
  </si>
  <si>
    <t>1001501-016-2026</t>
  </si>
  <si>
    <t>NARLLY GOMEZ BRAVO</t>
  </si>
  <si>
    <t>1001501-017-2026</t>
  </si>
  <si>
    <t>LUZ AIDE MUÑOZ ORTEGA</t>
  </si>
  <si>
    <t>1001501-018-2026</t>
  </si>
  <si>
    <t>LENIN GILBERTO RUIZ AYALA</t>
  </si>
  <si>
    <t>1001501-019-2026</t>
  </si>
  <si>
    <t>CONTROL INTERNO</t>
  </si>
  <si>
    <t>Hegny Bon</t>
  </si>
  <si>
    <t>SEGURIDAD JANO LTDA</t>
  </si>
  <si>
    <t>822002315-6</t>
  </si>
  <si>
    <t>1001501-020-2026</t>
  </si>
  <si>
    <t>TERCERO</t>
  </si>
  <si>
    <t>PABLO STEVEN PABÓN POLANCO</t>
  </si>
  <si>
    <t>1001501-021-2026</t>
  </si>
  <si>
    <t>MILTON ARIAS VARGAS</t>
  </si>
  <si>
    <t>1001501-022-2026</t>
  </si>
  <si>
    <t>KELLY JOHANNA RIVERA DÍAZ</t>
  </si>
  <si>
    <t>1001501-023-2026</t>
  </si>
  <si>
    <t>BIENESTAR - ACADEMICO</t>
  </si>
  <si>
    <t>WILLAR GONZALES TORO</t>
  </si>
  <si>
    <t>1001501-024-2026</t>
  </si>
  <si>
    <t>COMUNICACIONES</t>
  </si>
  <si>
    <t>DIEGO JAVIER ALZATE CUERO</t>
  </si>
  <si>
    <t>1001501-025-2026</t>
  </si>
  <si>
    <t>CARLOS EDWIN PIEDRAHITA</t>
  </si>
  <si>
    <t>JULIANA MOSQUERA VARGAS</t>
  </si>
  <si>
    <t>1001501-026-2026</t>
  </si>
  <si>
    <t>PRACTICAS - ACADEMICO</t>
  </si>
  <si>
    <t>LEYDI TATIANA ORTIZ RENGIFO</t>
  </si>
  <si>
    <t>1001501-027-2026</t>
  </si>
  <si>
    <t>DIANA CAROLINA MARQUEZ</t>
  </si>
  <si>
    <t>ANA SOFÍA TELLO HERRERA</t>
  </si>
  <si>
    <t>1001501-028-2026</t>
  </si>
  <si>
    <t>ANGÉLICA MARÍA RIVERA VALENCIA</t>
  </si>
  <si>
    <t>1001501-029-2026</t>
  </si>
  <si>
    <t>NATHALIA JIMÉNEZ CARVAJAL</t>
  </si>
  <si>
    <t>1001501-030-2026</t>
  </si>
  <si>
    <t>CLAUDIA FERNANDA GARCÉS PULIDO</t>
  </si>
  <si>
    <t>1001501-031-2026</t>
  </si>
  <si>
    <t>GLADIS JOHANA OLAYA LIZARRALDE</t>
  </si>
  <si>
    <t>1001501-032-2026</t>
  </si>
  <si>
    <t>NORA LILIANA CORRALES GONZÁLEZ</t>
  </si>
  <si>
    <t>1001501-033-2026</t>
  </si>
  <si>
    <t>JHON SEBASTIÁN PAYAN ORTIZ</t>
  </si>
  <si>
    <t>1001501-034-2026</t>
  </si>
  <si>
    <t>ELCY ESTEFANNY PATIÑO SANDOVAL</t>
  </si>
  <si>
    <t>1001501-035-2026</t>
  </si>
  <si>
    <t>TLC ACADEMICO</t>
  </si>
  <si>
    <t>FRANCISCO RAFAEL HERAZO SANTIZ</t>
  </si>
  <si>
    <t>1001501-036-2026</t>
  </si>
  <si>
    <t>EDDI ERICK POSADA</t>
  </si>
  <si>
    <t>DIANA PATRICIA CONTRERAS MOLINA</t>
  </si>
  <si>
    <t>1001501-037-2026</t>
  </si>
  <si>
    <t>RUBEN DARIO BARRETO MAGON</t>
  </si>
  <si>
    <t>1001501-038-2026</t>
  </si>
  <si>
    <t>TICS</t>
  </si>
  <si>
    <t>ALEXANDER VARELA LENIS</t>
  </si>
  <si>
    <t>1001501-039-2026</t>
  </si>
  <si>
    <t>Q10</t>
  </si>
  <si>
    <t>900299474-6</t>
  </si>
  <si>
    <t>1001501-040-2026</t>
  </si>
  <si>
    <t>Asesoras ASCII</t>
  </si>
  <si>
    <t>805000985-1</t>
  </si>
  <si>
    <t>1001501-041-2026</t>
  </si>
  <si>
    <t>MARBEL CONTRERAS VARGAS</t>
  </si>
  <si>
    <t>1001501-042-2026</t>
  </si>
  <si>
    <t>Nicol</t>
  </si>
  <si>
    <t>PABLO ANTONIO CRUZ PALECHOR</t>
  </si>
  <si>
    <t>1001501-043-2026</t>
  </si>
  <si>
    <t>LISA MARIA TELLO HENAO</t>
  </si>
  <si>
    <t>1001501-044-2026</t>
  </si>
  <si>
    <t>LUZ KARIME CORTES SALGADO</t>
  </si>
  <si>
    <t>1001501-045-2026</t>
  </si>
  <si>
    <t>Victor</t>
  </si>
  <si>
    <t>JHON ALEXANDER OROZCO PEREZ</t>
  </si>
  <si>
    <t>1001501-046-2026</t>
  </si>
  <si>
    <t>HELEN BANESA PEREZ</t>
  </si>
  <si>
    <t>1001501-047-2026</t>
  </si>
  <si>
    <t>LUZ KARIME CARDONA</t>
  </si>
  <si>
    <t>1001501-048-2026</t>
  </si>
  <si>
    <t>JONATHAN DIAZ</t>
  </si>
  <si>
    <t>1001501-049-2026</t>
  </si>
  <si>
    <t>YAMILED SEPULVEDA</t>
  </si>
  <si>
    <t>1001501-050-2026</t>
  </si>
  <si>
    <t>ELSA REINA</t>
  </si>
  <si>
    <t>1001501-051-2026</t>
  </si>
  <si>
    <t>F</t>
  </si>
  <si>
    <t>MANUEL MARQUEZ</t>
  </si>
  <si>
    <t>1001501-052-2026</t>
  </si>
  <si>
    <t>LAURO DRADA</t>
  </si>
  <si>
    <t>1001501-053-2026</t>
  </si>
  <si>
    <t>CRISTIAN RAMIREZ</t>
  </si>
  <si>
    <t>1001501-054-2026</t>
  </si>
  <si>
    <t>VALERIA GOMEZ</t>
  </si>
  <si>
    <t>1001501-055-2026</t>
  </si>
  <si>
    <t xml:space="preserve">SANDRA LILIANA ALVAREZ </t>
  </si>
  <si>
    <t>1001501-056-2026</t>
  </si>
  <si>
    <t>WILLIAM SALAZAR</t>
  </si>
  <si>
    <t>1001501-057-2026</t>
  </si>
  <si>
    <t>ANGIE MERA BELTRAN</t>
  </si>
  <si>
    <t>1001501-058-2026</t>
  </si>
  <si>
    <t>JEAN MENDEZ</t>
  </si>
  <si>
    <t>1001501-059-2026</t>
  </si>
  <si>
    <t>MIGUEL ANGEL JARAMILLO</t>
  </si>
  <si>
    <t>1001501-060-2026</t>
  </si>
  <si>
    <t>EUNICE NIEVA</t>
  </si>
  <si>
    <t>1001501-061-2026</t>
  </si>
  <si>
    <t>XIOMARA PRIETO PELAYO</t>
  </si>
  <si>
    <t>1001501-062-2026</t>
  </si>
  <si>
    <t>EMPRENDIMIENTO - ACADEMICO</t>
  </si>
  <si>
    <t>Leydi</t>
  </si>
  <si>
    <t>OMAIRA SANCHEZ PAEZ</t>
  </si>
  <si>
    <t>1001501-063-2026</t>
  </si>
  <si>
    <t>LUZ MARIA NOREÑA</t>
  </si>
  <si>
    <t>1001501-064-2026</t>
  </si>
  <si>
    <t>KAROLINA GUTIERREZ SEPULVEDA</t>
  </si>
  <si>
    <t>1001501-065-2026</t>
  </si>
  <si>
    <t>JULIAN EDUARDO CASTAÑO PALADINES</t>
  </si>
  <si>
    <t>1001501-066-2026</t>
  </si>
  <si>
    <t>CRISTINA BECERRA SALAZAR</t>
  </si>
  <si>
    <t>1001501-067-2026</t>
  </si>
  <si>
    <t>CECILIA GIL SAAVEDRA</t>
  </si>
  <si>
    <t>1001501-068-2026</t>
  </si>
  <si>
    <t>LUIS HUMBERTO GARCIA</t>
  </si>
  <si>
    <t>1001501-069-2026</t>
  </si>
  <si>
    <t>Leidy</t>
  </si>
  <si>
    <t>DIANA CARABALI</t>
  </si>
  <si>
    <t>1001501-070-2026</t>
  </si>
  <si>
    <t>GUSTAVO MOSCOSO</t>
  </si>
  <si>
    <t>1001501-071-2026</t>
  </si>
  <si>
    <t>CRISTHIAN JAVIER GIRALDO LEAL</t>
  </si>
  <si>
    <t>1001501-072-2026</t>
  </si>
  <si>
    <t>ANDRES FELIPE GALLEGO SOTELO</t>
  </si>
  <si>
    <t>1001501-073-2026</t>
  </si>
  <si>
    <t>JOSE DAVID ILES ATOY</t>
  </si>
  <si>
    <t>1001501-074-2026</t>
  </si>
  <si>
    <t>HENRY JAVIER RIOS GUZMAN</t>
  </si>
  <si>
    <t>1001501-075-2026</t>
  </si>
  <si>
    <t>DIEGO EDILBERTO REYES CAGUEÑA</t>
  </si>
  <si>
    <t>1001501-076-2026</t>
  </si>
  <si>
    <t>LINA MARCELA ALFONSO FIGUEROA</t>
  </si>
  <si>
    <t>1001501-077-2026</t>
  </si>
  <si>
    <t>PABLO ANDRES MENESES HURTADO</t>
  </si>
  <si>
    <t>1001501-078-2026</t>
  </si>
  <si>
    <t>MARIA GLADIS FIGUEROA</t>
  </si>
  <si>
    <t>1001501-079-2026</t>
  </si>
  <si>
    <t>VICTOR</t>
  </si>
  <si>
    <t>YASSER ADOLFO ARCE ORTIZ</t>
  </si>
  <si>
    <t>1001501-080-2026</t>
  </si>
  <si>
    <t>ADRIANA YAZMIN BECERRA</t>
  </si>
  <si>
    <t>1001501-081-2026</t>
  </si>
  <si>
    <t>LORENA MONSALVE</t>
  </si>
  <si>
    <t>1001501-082-2026</t>
  </si>
  <si>
    <t>PSICOLOGA - ACADEMICO</t>
  </si>
  <si>
    <t>GRAMXIS HERNANDEZ SANCHEZ</t>
  </si>
  <si>
    <t>1001501-083-2026</t>
  </si>
  <si>
    <t>LADY JOHANA MARQUEZ ENCISO</t>
  </si>
  <si>
    <t>1001501-084-2026</t>
  </si>
  <si>
    <t>SANTIAGO OLAYA GIL</t>
  </si>
  <si>
    <t>1001501-085-2026</t>
  </si>
  <si>
    <t>DUVAN FELIPE MANQUILLO</t>
  </si>
  <si>
    <t>1001501-086-2026</t>
  </si>
  <si>
    <t>OSCAR BARRANTES</t>
  </si>
  <si>
    <t>1001501-087-2026</t>
  </si>
  <si>
    <t>PEDAGOGO - ACADEMICO</t>
  </si>
  <si>
    <t>AURA CRISTINA LLANOS RAMIREZ</t>
  </si>
  <si>
    <t>1001501-088-2026</t>
  </si>
  <si>
    <t>LUISA MARÍA SÁNCHEZ TRUQUE</t>
  </si>
  <si>
    <t>1001501-089-2026</t>
  </si>
  <si>
    <t>1001501-090-2026</t>
  </si>
  <si>
    <t>RODRIGO GARRIDO BOHORQUEZ</t>
  </si>
  <si>
    <t>1001501-091-2026</t>
  </si>
  <si>
    <t>VICTOR HUGO RODRIGUEZ SANCHEZ</t>
  </si>
  <si>
    <t>1001501-092-2026</t>
  </si>
  <si>
    <t>ACADEMICO</t>
  </si>
  <si>
    <t>JOSEPH MENDEZ AMAYA</t>
  </si>
  <si>
    <t>1001501-093-2026</t>
  </si>
  <si>
    <t>LAURA VANESA FRANCO</t>
  </si>
  <si>
    <t>MARIA ERMINIA ESPINOSA</t>
  </si>
  <si>
    <t>1001501-094-2026</t>
  </si>
  <si>
    <t>NICOL DAHIANNA HERRERA BARONA</t>
  </si>
  <si>
    <t>1001501-095-2026</t>
  </si>
  <si>
    <t>JULIAN MAURICIO BERDUGO TANGARIFE</t>
  </si>
  <si>
    <t>1001501-096-2026</t>
  </si>
  <si>
    <t>HELLY RAQUEL VALDES ZAPATA</t>
  </si>
  <si>
    <t>1001501-097-2026</t>
  </si>
  <si>
    <t>JESUS ANTONIO GONZALEZ MONTILLA</t>
  </si>
  <si>
    <t>1001501-098-2026</t>
  </si>
  <si>
    <t>JHOAN ESTEBAN MAÑUNGA CARVAJAL</t>
  </si>
  <si>
    <t>1001501-099-2026</t>
  </si>
  <si>
    <t>JULIO CESAR PATIÑO CARMONA</t>
  </si>
  <si>
    <t>1001501-100-2026</t>
  </si>
  <si>
    <t>AIMER IDROBO</t>
  </si>
  <si>
    <t>1001501-101-2026</t>
  </si>
  <si>
    <t>DAVID BRAVO</t>
  </si>
  <si>
    <t>100,15,01-102-2026</t>
  </si>
  <si>
    <t>LEYDI ALEJANDRA SALAZAR</t>
  </si>
  <si>
    <t>100,15,01-104-2024</t>
  </si>
  <si>
    <t>ADMINISTRATIVO</t>
  </si>
  <si>
    <t>JHONATAN BAYARDO CORDOBA</t>
  </si>
  <si>
    <t>100,15,01,106-2026</t>
  </si>
  <si>
    <t>Verificar en anexo</t>
  </si>
  <si>
    <t>Revisar el nombre de la actividad</t>
  </si>
  <si>
    <t>Verificar resta, no coincide con el valor que debe quedar pendiente por ejecutar</t>
  </si>
  <si>
    <t xml:space="preserve">El otro si, solo va en el mes en el que se realizó, los demás deben ir en 00
</t>
  </si>
  <si>
    <t>Tener en cuenta que es el acta # 5 de este contrato, por lo cual no es válido el certificado de afiliación, debe ser PLANILLA PAGADA de</t>
  </si>
  <si>
    <t>Tener en cuenta el pie de imagen en todos los anexos fotográficos</t>
  </si>
  <si>
    <t>Tener en cuenta que de acuerdo a información suministrada por área Jurídica a supervisores y apoyos el 2/7/25, el correo electrónico No es una ubicación valida para evidencias</t>
  </si>
  <si>
    <t>Si la publicación es temporal, debe quedar prueba de la publicación, para que los entes reguladores puedan evidenciar esta actividad a futuro</t>
  </si>
  <si>
    <t>Durante este mes se realizaron dos actividades que fueron informadas a través de Grupo de WhatsApp institucional
1 institucional, conmemoración del día del servidor público
2 Descentralizada, Desfile 20 de julio, día de la independencia
Por lo anterior no tiene valides el argumento que soporta, el porqué no se ejecutó la actividad por parte del contratista</t>
  </si>
  <si>
    <t>ENERO</t>
  </si>
  <si>
    <t>FEBRERO</t>
  </si>
  <si>
    <t>MARZO</t>
  </si>
  <si>
    <t>Columna2</t>
  </si>
  <si>
    <t>KAROLNA GUTIERREZ</t>
  </si>
  <si>
    <t>JULIAN CASTAÑO</t>
  </si>
  <si>
    <t>CRISTINA BECERRA</t>
  </si>
  <si>
    <t>CECILIA GIL</t>
  </si>
  <si>
    <t>CRISTHIAN GIRALDO</t>
  </si>
  <si>
    <t>ANDRES FELIPE GALLEGO</t>
  </si>
  <si>
    <t>HENRY RIOS</t>
  </si>
  <si>
    <t>PABLO MENESES</t>
  </si>
  <si>
    <t>YASSER ADOLFO ARCE</t>
  </si>
  <si>
    <t>LUISA MARIA SANCHEZ TRUEQUE</t>
  </si>
  <si>
    <t>AUTORIZACIÓN PARA PAGO CUOTA ENERO 31 DEL  2025</t>
  </si>
  <si>
    <t>AREA</t>
  </si>
  <si>
    <t>Cindy Yohana Delgado Gúzman</t>
  </si>
  <si>
    <t>100,15,01-001-2026</t>
  </si>
  <si>
    <t>JURIDICA</t>
  </si>
  <si>
    <t>Camila Eraso Rosero</t>
  </si>
  <si>
    <t xml:space="preserve">Yudy Fernanda Pungo </t>
  </si>
  <si>
    <t>100,15,01-003-2026</t>
  </si>
  <si>
    <t>FINANCIERA</t>
  </si>
  <si>
    <t xml:space="preserve">Carlos Edwin Pedrahita Garcia </t>
  </si>
  <si>
    <t>Diana Carolina Marquez Molina</t>
  </si>
  <si>
    <t>100,15,01-005-2026</t>
  </si>
  <si>
    <t>AUTORIZACIÓN PARA PAGO CUOTA FEBRERO 07 2025</t>
  </si>
  <si>
    <t>MARÍA ELVIA BRION MOLINA</t>
  </si>
  <si>
    <t>PAOLA ANDREA SANTAMARÍA FLOREZ</t>
  </si>
  <si>
    <t>OMAR RESTREPO ZÚÑIGA</t>
  </si>
  <si>
    <t>NARLLY GÓMEZ BRAVO</t>
  </si>
  <si>
    <t>DIEGO JAVIER ÁLZATE CUERO</t>
  </si>
  <si>
    <t>APROBO Y AUTORIZO:</t>
  </si>
  <si>
    <t>REALIZO:</t>
  </si>
  <si>
    <t>JAIME SANCHEZ LENIS</t>
  </si>
  <si>
    <t>DIRECTOR</t>
  </si>
  <si>
    <t>GESTIÓN DE TALENTO HUMANO-SST-AMBIENTAL</t>
  </si>
  <si>
    <t>FECHA DE REALIZACIÓN:</t>
  </si>
  <si>
    <t>JHON EDISON CÓRDOBA ORDOÑEZ</t>
  </si>
  <si>
    <t>YUDY FERNANDA PUNGO</t>
  </si>
  <si>
    <t>PTE SS</t>
  </si>
  <si>
    <t>DIANA CAROLINA MÁRQUEZ MOLINA</t>
  </si>
  <si>
    <t>20/15/2025</t>
  </si>
  <si>
    <t>AUTORIZACIÓN PARA PAGO 07 DE MARZO</t>
  </si>
  <si>
    <t>LADY JHOANA MARQUEZ</t>
  </si>
  <si>
    <t>AUTORIZACIÓN PARA PAGO ABRIL 30 2025</t>
  </si>
  <si>
    <t>Nombre</t>
  </si>
  <si>
    <t>Abril</t>
  </si>
  <si>
    <t>SANDRA LILIANA ALVAREZ</t>
  </si>
  <si>
    <t>JOSEPH MENDEZ MAYA</t>
  </si>
  <si>
    <t>ANDERSON DAVID BRAVO ZAMBRANO</t>
  </si>
  <si>
    <t>1001501-102-2026</t>
  </si>
  <si>
    <t>AUTORIZACIÓN PARA PAGO JUNIO 27 2025</t>
  </si>
  <si>
    <t>OBSERVACIONES</t>
  </si>
  <si>
    <t>PRESE</t>
  </si>
  <si>
    <t>SI</t>
  </si>
  <si>
    <t>entregada 26-06-25</t>
  </si>
  <si>
    <t>Entregada el 25-6-25</t>
  </si>
  <si>
    <t>entregada 25-06-25</t>
  </si>
  <si>
    <t>la verificación por correo demoró 4 días</t>
  </si>
  <si>
    <t>DAViD BRAVO</t>
  </si>
  <si>
    <t>CERTIFICADOS</t>
  </si>
  <si>
    <t>TOTAL</t>
  </si>
  <si>
    <t>________________________________</t>
  </si>
  <si>
    <t>Diciembre 15 - 19</t>
  </si>
  <si>
    <t>Diciembre 20-26</t>
  </si>
  <si>
    <t>Diciembre 30-25</t>
  </si>
  <si>
    <t xml:space="preserve">otro si </t>
  </si>
  <si>
    <t>JHON JAIRO</t>
  </si>
  <si>
    <t>SS</t>
  </si>
  <si>
    <t>SS + Inf</t>
  </si>
  <si>
    <t>MARTHA ISABEL NARVAEZ</t>
  </si>
  <si>
    <t xml:space="preserve">NARLLY GOMEZ BRAVO </t>
  </si>
  <si>
    <t>CEDIDO</t>
  </si>
  <si>
    <t xml:space="preserve">SS </t>
  </si>
  <si>
    <t>Inf+cta C</t>
  </si>
  <si>
    <t>Renuncio</t>
  </si>
  <si>
    <t>SS agosto</t>
  </si>
  <si>
    <t>LA PREVISORA SA</t>
  </si>
  <si>
    <t>100,15,01-103-2026</t>
  </si>
  <si>
    <t xml:space="preserve"> POLIZAS DE SEGUROS</t>
  </si>
  <si>
    <t>LEIDY ALEJANDRA SALAZAR</t>
  </si>
  <si>
    <t>CASA AGRARIA DEL PACIFICO SAS</t>
  </si>
  <si>
    <t>100,15,01-105-2026</t>
  </si>
  <si>
    <t>INSUMOS DE PAPELERÍA Y ELEMENTOS DE OFICINA</t>
  </si>
  <si>
    <t>100,15,01,107-2026</t>
  </si>
  <si>
    <t>INSUMOS DE ASEO Y CAFETERIA</t>
  </si>
  <si>
    <t>SOFTWARE CONTABLESIESA PARA TLC</t>
  </si>
  <si>
    <t>100,15,01,108-2026</t>
  </si>
  <si>
    <t>DUSTYN RAFAEL MARIMON VILLANUEVA</t>
  </si>
  <si>
    <t>100,15,01-109-2026</t>
  </si>
  <si>
    <t>M</t>
  </si>
  <si>
    <t>100,15,01-110-2026</t>
  </si>
  <si>
    <t>LORENA MONSALVE FREYRE</t>
  </si>
  <si>
    <t>100,15,01-111-2026</t>
  </si>
  <si>
    <t>OSCAR JAVIER BARRANTES SARMIENTO</t>
  </si>
  <si>
    <t>100,15,01-112-2026</t>
  </si>
  <si>
    <t>DIANA MARCELA CARABALI CARABALI</t>
  </si>
  <si>
    <t>100,15,01-113-2026</t>
  </si>
  <si>
    <t>GUSTAVO RODRIGUEZ MOSCOSO</t>
  </si>
  <si>
    <t>100,15,01-114-2026</t>
  </si>
  <si>
    <t>1001501-115-2026</t>
  </si>
  <si>
    <t>MAJORI</t>
  </si>
  <si>
    <t>1001501-116-2026</t>
  </si>
  <si>
    <t>MANTENIMIENTO</t>
  </si>
  <si>
    <t>1001501-117-2026</t>
  </si>
  <si>
    <t>LAURA FRANCO</t>
  </si>
  <si>
    <t>1001501-118-2026</t>
  </si>
  <si>
    <t>VANESSA</t>
  </si>
  <si>
    <t>1001501-119-2026</t>
  </si>
  <si>
    <t>1001501-120-2026</t>
  </si>
  <si>
    <t>1001501-121-2026</t>
  </si>
  <si>
    <t>1001501-122-2026</t>
  </si>
  <si>
    <t>1001501-123-2026</t>
  </si>
  <si>
    <t>1001501-124-2026</t>
  </si>
  <si>
    <t>1001501-125-2026</t>
  </si>
  <si>
    <t>MARIA CAMILA MURCIA HOYOS</t>
  </si>
  <si>
    <t>1001501-126-2026</t>
  </si>
  <si>
    <t>1001501-127-2026</t>
  </si>
  <si>
    <t>1001501-128-2026</t>
  </si>
  <si>
    <t>mister refrio</t>
  </si>
  <si>
    <t>1001501-129-2026</t>
  </si>
  <si>
    <t>NELSON BRAVO</t>
  </si>
  <si>
    <t>100,15,01-130-2026</t>
  </si>
  <si>
    <t>1001501-130-2026</t>
  </si>
  <si>
    <t>OBJETO</t>
  </si>
  <si>
    <t>PRESTACIÓN DE SERVICIOS PROFESIONALES ESPECIALIZADOS DE ABOGADO PARA EL DESARROLLO DE ACTIVIDADES JURÍDICAS EN ASUNTOS ADMINISTRATIVOS, JUDICIALES Y DE CONTRATACIÓN ESTATAL DENTRO DEL PROCESO DE GESTIÓN CONTRACTUAL DEL INSTITUTO MUNICIPAL DE EDUCACIÓN PARA EL TRABAJO Y DESARROLLO HUMANO DE YUMBO - IMETY</t>
  </si>
  <si>
    <t>PRESTACION DE SERVICIOS PROFESIONALES DE APOYO A LA GESTION PARA EL CUMPLIMIENTO DE LA GESTION ADMINISTRATIVA DE TALENTO HUMANO DEL INSTITUTO MUNICIPAL DE EDUCACION PARA EL TRABAJO Y DESARROLLO HUMANO DE YUMBO -IMETY</t>
  </si>
  <si>
    <t>PRESTACION DE SERVICIOS PROFESIONALES DE APOYO A GESTION ESTRATEGICA INSTITUCIONAL DEL INSTITUTO MUNICIPAL DE EDUCACION PARA EL TRABAJO Y EL DESARROLLO HUMANO - IMETY CON RELACION A LA GESTION DE RESULTADOS DE LOS 3 COMPONENTES CLAVE DE LA PLANEACION ESTRATEGICA COMO LO SON: ORIENTACION ESTRATEGICA INSTITUCIONAL, GESTION DE PROYECTOS Y GESTION DE CALIDAD (MIPG)</t>
  </si>
  <si>
    <t>PRESTACION DE SERVICIOS PROFESIONALES DE APOYO A LA GESTION EN EL AREA FINANCIERA DEL INSTITUTO MUNICIPAL DE EDUCACION PARA EL TRABAJO Y EL DESARROLLO HUMANO DE YUMBO - IMETY</t>
  </si>
  <si>
    <t>PRESTACIÓN DE SERVICIOS PROFESIONALES PARA GESTIONAR ADECUADAMENTE LA SEGURIDAD Y SALUD EN EL TRABAJO DEL INSTITUTO MUNICIPAL DE EDUCACIÓN PARA EL TRABAJO Y EL DESARROLLO HUMANO DE YUMBO IMETY, EN EL MARCO DEL PROYECTO "FORTALECIMIENTO DE LOS PROCESOS DE FORMACION TECNICA LABORAL COMO ESTRATEGIA DE AUMENTO DE LA CAPACIDAD PRODUCTIVA DE LOS HABITANTES DEL MUNICIPIO DE YUMBO", LIDERADO POR EL IMETY</t>
  </si>
  <si>
    <t>PRESTACIÓN DE SERVICIOS PROFESIONALES ESPECIALIZADOS PARA EL DESARROLLO DE ACTIVIDADES EN CALIDAD DE COORDINADORA DE LA AGENCIA PÚBLICA DE GESTIÓN Y COLOCACIÓN DE EMPLEO, EN EL MARCO DEL PROYECTO DE FORTALECIMIENTO DE LA AGENCIA PUBLICA DE GESTION Y COLOCACION DE EMPLEO DEL INSTITUTO MUNICIPAL DE EDUCACIÓN PARA EL TRABAJO Y DESARROLLO HUMANO DE YUMBO - IMETY</t>
  </si>
  <si>
    <t>PRESTACIÓN DE SERVICIOS PERSONALES DE APOYO A LA GESTIÓN ADMINISTRATIVA DEL IMETY, DESEMPEÑANDOSE COMO TECNICO, PARA LA EJECUCIÓN DE ACTIVIDADES PROPIAS DEL PROYECTO "FORTALECIMIENTO DE LOS PROCESOS DE FORMACION TECNICA LABORAL COMO ESTRATEGIA DE AUMENTO DE LA CAPACIDAD PRODUCTIVA", LIDERADO POR EL IMETY</t>
  </si>
  <si>
    <t>PRESTACIÓN DE SERVICIOS PROFESIONALES DE APOYO A LA GESTIÓN ADMINISTRATIVA DEL IMETY, PROPIAS DE LA EJECUCIÓN DEL PROYECTO "FORTALECIMIENTO DE LOS PROCESOS DE FORMACION TECNICA LABORAL COMO ESTRATEGIA DE AUMENTO DE LA CAPACIDAD PRODUCTIVA DE LOS HABITANTES DEL MUNICIPIO DE YUMBO", LIDERADO POR EL IMETY</t>
  </si>
  <si>
    <t>PRESTAR SERVICIOS PROFESIONALES DE APOYO A LA GESTIÓN INSTITUCIONAL, ORIENTADOS AL MEJORAMIENTO, SEGUIMIENTO Y EVALUACION DE LA GESTION INSTITUCIONAL EN EL MARCO DE LA IMPLEMENTACION DEL PROYECTO DE INVERSION "FORTALECIMIENTO DE LOS PROCESOS DE FORMACIÓN TÉCNICA LABORAL COMO ESTRATEGIA DE AUMENTO DE LA CAPACIDAD PRODUCTIVA DE LA COMUNIDAD DEL MUNICIPIO DE YUMBO", CONTRIBUYENDO AL FORTALECIMIENTO DE LOS PROCESOS DE FORMACIÓN TÉCNICA LABORAL DE LA ENTIDAD.</t>
  </si>
  <si>
    <t>PRESTACIÓN DE SERVICIOS PROFESIONALES DE APOYO EN LA PLANIFICACIÓN, EJECUCIÓN Y SEGUIMIENTO DE LOS PROCESOS MISIONALES DE LA AGENCIA PÚBLICA DE GESTIÓN Y COLOCACIÓN DE EMPLEO DEL MUNICIPIO DE YUMBO, LIDERADA POR EL IMETY, CON EL PROPÓSITO DE FORTALECER LA ORIENTACIÓN OCUPACIONAL, LA INTERMEDIACIÓN LABORAL Y LA VINCULACIÓN EFECTIVA DE LOS USUARIOS AL MERCADO LABORAL</t>
  </si>
  <si>
    <t>PRESTACIÓN DE SERVICIOS PROFESIONALES EN TRABAJO SOCIAL PARA LA AGENCIA PÚBLICA DE GESTIÓN Y COLOCACIÓN DE EMPLEO DEL MUNICIPIO DE YUMBO, LIDERADA POR EL IMETY, CON EL FIN DE APOYAR PROCESOS DE ORIENTACIÓN SOCIOLABORAL, INTERVENCIÓN PSICOSOCIAL, Y FORTALECIMIENTO DE LAS COMPETENCIAS PERSONALES Y SOCIALES DE LOS USUARIOS, CONTRIBUYENDO AL MEJORAMIENTO DE SU EMPLEABILIDAD Y BIENESTAR INTEGRAL</t>
  </si>
  <si>
    <t>PRESTACIÓN DE SERVICIOS PROFESIONALES EN PSICOLOGÍA PARA LA AGENCIA PÚBLICA DE GESTIÓN Y COLOCACIÓN DE EMPLEO DEL MUNICIPIO DE YUMBO, LIDERADA POR EL IMETY, CON EL PROPÓSITO DE REALIZAR PROCESOS DE ORIENTACIÓN PSICOSOCIAL, EVALUACIÓN PSICOLÓGICA, FORTALECIMIENTO DE COMPETENCIAS LABORALES Y DESARROLLO DE ESTRATEGIAS DE INTERVENCIÓN INDIVIDUAL Y GRUPAL, QUE FAVOREZCAN LA EMPLEABILIDAD DE LOS USUARIOS ATENDIDOS</t>
  </si>
  <si>
    <t>PRESTACIÓN DE SERVICIOS PERSONALES DE APOYO A LA GESTIÓN ADMINISTRATIVA DESEMPEÑANDOSE COMO TECNICO, PARA LA AGENCIA PÚBLICA DE GESTIÓN Y COLOCACIÓN DE EMPLEO DEL MUNICIPIO DE YUMBO, LIDERADA POR EL IMETY, ORIENTADOS AL DESARROLLO EFICIENTE DE LAS ACTIVIDADES OPERATIVAS, LOGÍSTICAS Y DOCUMENTALES RELACIONADAS CON LA GESTIÓN Y COLOCACIÓN DE EMPLEO</t>
  </si>
  <si>
    <t>PRESTACIÓN DE SERVICIOS PERSONALES DE APOYO A LA GESTIÓN ADMINISTRATIVA DEL IMETY, DESEMPEÑANDOSE COMO TECNOLOGO PARA LA EJECUCIÓN DE ACTIVIDADES PROPIAS DEL PROYECTO "FORTALECIMIENTO DE LOS PROCESOS DE FORMACION TECNICA LABORAL COMO ESTRATEGIA DE AUMENTO DE LA CAPACIDAD PRODUCTIVA DE LOS HABITANTES DEL MUNICIPIO DE YUMBO", LIDERADO POR EL IMETY</t>
  </si>
  <si>
    <t>PRESTACIÓN DE SERVICIOS PROFESIONALES EN COMUNICACIÓN SOCIAL Y PERIODISMO PARA LA AGENCIA PÚBLICA DE GESTIÓN Y COLOCACIÓN DE EMPLEO DEL MUNICIPIO DE YUMBO, LIDERADA POR EL IMETY, ORIENTADOS A LA PLANEACIÓN E IMPLEMENTACIÓN ESTRATÉGICA DE LAS COMUNICACIONES Y ACCIONES DE MARKETING, RELACIONADAS CON LA GESTIÓN Y COLOCACIÓN DE EMPLEO</t>
  </si>
  <si>
    <t>PRESTACIÓN DE SERVICIOS PERSONALES DE APOYO A LA GESTIÓN ADMINISTRATIVA DESEMPEÑANDOSE COMO TEGNOLOGO, PARA LA AGENCIA PÚBLICA DE GESTIÓN Y COLOCACIÓN DE EMPLEO DEL MUNICIPIO DE YUMBO, LIDERADA POR EL IMETY, ORIENTADOS AL DESARROLLO EFICIENTE DE LAS ACTIVIDADES OPERATIVAS, LOGÍSTICAS Y DOCUMENTALES RELACIONADAS CON LA GESTIÓN Y COLOCACIÓN DE EMPLEO</t>
  </si>
  <si>
    <t>PRESTAR SERVICIOS PROFESIONALES DE APOYO A LA GESTIÓN INSTITUCIONAL, ORIENTADOS AL MEJORAMIENTO, SEGUIMIENTO Y EVALUACION DE LA GESTION INSTITUCIONAL EN EL MARCO DE LA IMPLEMENTACION DEL PROYECTO DE INVERSION "FORTALECIMIENTO DE LOS PROCESOS DE FORMACIÓN TÉCNICA LABORAL COMO ESTRATEGIA DE AUMENTO DE LA CAPACIDAD PRODUCTIVA DE LA COMUNIDAD DEL MUNICIPIO DE YUMBO", CONTRIBUYENDO AL FORTALECIMIENTO DE LOS PROCESOS DE FORMACIÓN TÉCNICA LABORAL DE LA ENTIDAD</t>
  </si>
  <si>
    <t>PRESTACIÓN DE SERVICIOS PROFESIONALES EN COMUNICACIÓN SOCIAL Y PERIODISMO ORIENTADOS A LA PLANEACIÓN E IMPLEMENTACIÓN ESTRATÉGICA DE LAS COMUNICACIONES Y ACCIONES DE MARKETING PROPIAS DE LA EJECUCIÓN DEL PROYECTO "FORTALECIMIENTO DE LOS PROCESOS DE FORMACION TECNICA LABORAL COMO ESTRATEGIA DE AUMENTO DE LA CAPACIDAD PRODUCTIVA DE LOS HABITANTES DEL MUNICIPIO DE YUMBO", LIDERADO POR EL IMETY</t>
  </si>
  <si>
    <t>PRESTACIÓN DE SERVICIOS PERSONALES DE APOYO A LA GESTIÓN ADMINISTRATIVA DEL IMETY, PARA EL DESARROLLO ASISTENCIAL DE LAS ACTIVIDADES OPERATIVAS NECESARIAS EN LA EJECUCIÓN DEL PROYECTO "FORTALECIMIENTO DE LOS PROCESOS DE FORMACION TECNICA LABORAL COMO ESTRATEGIA DE AUMENTO DE LA CAPACIDAD PRODUCTIVA", LIDERADO POR EL IMETY</t>
  </si>
  <si>
    <t>PRESTACIÓN DE SERVICIOS PERSONALES DE APOYO A LA GESTIÓN ADMINISTRATIVA DEL IMETY, PARA EL DESARROLLO ASISTENCIAL DE LAS ACTIVIDADES OPERATIVAS NECESARIAS EN LA EJECUCIÓN DEL PROYECTO "FORTALECIMIENTO DE LOS PROCESOS DE FORMACION TECNICA LABORAL COMO ESTRATEGIA DE AUMENTO DE LA CAPACIDAD PRODUCTIVA DE LOS HABITANTES DEL MUNICIPIO DE YUMBO", LIDERADO POR EL IMETY</t>
  </si>
  <si>
    <t>PRESTACIÓN DE SERVICIOS PERSONALES DE APOYO A LA GESTIÓN ADMINISTRATIVA DEL IMETY, DESEMPEÑANDOSE COMO TECNICO, PARA LA EJECUCIÓN DE ACTIVIDADES PROPIAS DEL PROYECTO "FORTALECIMIENTO DE LOS PROCESOS DE FORMACION TECNICA LABORAL COMO ESTRATEGIA DE AUMENTO DE LA CAPACIDAD PRODUCTIVA DE LOS HABITANTES DEL MUNICIPIO DE YUMBO", LIDERADO POR EL IMETY</t>
  </si>
  <si>
    <t>PRESTACIÓN DE SERVICIOS PERSONALES DE APOYO A LA GESTIÓN ADMINISTRATIVA DEL IMETY, PARA EL DESARROLLO ASISTENCIAL DE LAS ACTIVIDADES OPERATIVAS NECESARIAS EN LA EJECUCIÓN DEL PROYECTO DE FORTALECIMIENTO DE LA AGENCIA PUBLICA DE GESTION Y COLOCACION DE EMPLEO DEL INSTITUTO MUNICIPAL DE EDUCACIÓN PARA EL TRABAJO Y DESARROLLO HUMANO DE YUMBO - IMETY</t>
  </si>
  <si>
    <t xml:space="preserve"> PRESTACIÓN DE SERVICIOS PERSONALES DE APOYO A LA GESTIÓN ADMINISTRATIVA DEL IMETY, PARA EL DESARROLLO ASISTENCIAL DE LAS ACTIVIDADES OPERATIVAS NECESARIAS EN LA EJECUCIÓN DEL PROYECTO "FORTALECIMIENTO DE LOS PROCESOS DE FORMACION TECNICA LABORAL COMO ESTRATEGIA DE AUMENTO DE LA CAPACIDAD PRODUCTIVA", LIDERADO POR EL IMETY</t>
  </si>
  <si>
    <t>PRESTACION DE SERVICIOS PROFESIONALES DE APOYO A LA GESTION COMO PEDAGOGO EN EL MARCO DEL PROYECTO "FORMACION PARA EL EMPRENDIMIENTO E INNOVACIÓN QUE PERMITA UNA MEJOR CALIDAD DE VIDA DE LOS HABITANTES DEL MUNICIPIO DE YUMBO", LIDERADO POR EL IMETY</t>
  </si>
  <si>
    <t>PRESTACIÓN DE SERVICIOS PERSONALES DE APOYO A LA GESTIÓN ADMINISTRATIVA DEL IMETY, DESEMPEÑANDOSE COMO TECNOLOGO PARA LA EJECUCIÓN DE ACTIVIDADES PROPIAS DEL PROYECTO "FORMACIÓN PARA EL EMPRENDIMIENTO E INNOVACIÓN QUE PERMITA UNA MEJOR CALIDAD DE VIDA DE LOS HABITANTES DEL MUNICIPIO DE YUMBO", LIDERADO POR EL IMETY</t>
  </si>
  <si>
    <t>PRESTAR SERVICIOS PROFESIONALES DE APOYO AL INSTITUTO MUNICIPAL DE EDUCACIÓN PARA EL TRABAJO Y EL DESARROLLO DE YUMBO IMETY PARA EL DESARROLLO DE ESTRATEGIAS DE FORTALECIMIENTO DE LA OFERTA DE PROGRAMAS DE FORMACIÓN PARA EL TRABAJO DEL MUNICIPIO EN EL MARCO DEL PROYECTO "DISEÑO, IMPLEMENTACIÓN, SEGUIMIENTO Y RENOVACIÓN DE ESTRATEGIAS PARA FORTALECER LAS CONDICIONES DE FORMACION PARA EL TRABAJO EN YUMBO</t>
  </si>
  <si>
    <t>PRESTAR SERVICIOS DE PROFESIONAL ESPECIALIZADO EN EL INSTITUTO MUNICIPAL DE EDUCACIÓN PARA EL TRABAJO Y EL DESARROLLO HUMANO DE YUMBO IMETY EN LA IMPLEMENTACIÓN Y MANTENIMIENTO DEL SISTEMA DE GESTIÓN DE LA CALIDAD DE ACUERDO A LAS NORMAS TÉCNICAS APLICABLES SEGÚN LA MISIONALIDAD DE LA ENTIDAD Y LOS DISTINTOS PROCESOS DISPUESTOS A CERTIFICAR</t>
  </si>
  <si>
    <t>PRESTACIÓN DE SERVICIOS PERSONALES DE APOYO A LA GESTION COMO FACILITADOR EN EL IMETY, ENCARGADO DE ORIENTAR EL DISEÑO, PREPARACIÓN, EJECUCIÓN Y EVALUACIÓN DE ACTIVIDADES FORMATIVAS, CONFORME A LOS PLANES Y PROGRAMAS ESTABLECIDOS POR LA ENTIDAD Y EN CUMPLIMIENTO DE LOS LINEAMIENTOS PEDAGÓGICOS, ADMINISTRATIVOS Y NORMATIVOS VIGENTES</t>
  </si>
  <si>
    <t>PRESTACIÓN DE SERVICIOS PERSONALES DE APOYO A LA GESTION COMO INSTRUCTOR EN EL IMETY, ENCARGADO DE ORIENTAR EL DISEÑO, PREPARACIÓN, EJECUCIÓN Y EVALUACIÓN DE ACTIVIDADES FORMATIVAS, CONFORME A LOS PLANES Y PROGRAMAS ESTABLECIDOS POR LA ENTIDAD Y EN CUMPLIMIENTO DE LOS LINEAMIENTOS PEDAGÓGICOS, ADMINISTRATIVOS Y NORMATIVOS VIGENTES</t>
  </si>
  <si>
    <t xml:space="preserve"> Prestar servicios profesionales especializados al Instituto Municipal de Educación para el Trabajo y el Desarrollo Humano de Yumbo - IMETY, para apoyar y asesorar técnicamente los procesos de planeación estratégica, seguimiento y evaluación de la gestión institucional, en el marco del proyecto "Fortalecimiento de los procesos de formación técnica laboral como estrategia de aumento de la capacidad productiva de la comunidad del municipio de Yumbo"</t>
  </si>
  <si>
    <t>PRESTACIÓN DE SERVICIOS PERSONALES DE APOYO A LA GESTIÓN ADMINISTRATIVA DEL IMETY, PARA EL DESARROLLO ASISTENCIAL DE LAS ACTIVIDADES OPERATIVAS NECESARIAS EN LA EJECUCIÓN DEL PROYECTO FORTALECIMIENTO DE LOS PROCESOS DE FORMACION TECNICA LABORAL COMO ESTRATEGIA DE AUMENTO DE LA CAPACIDAD PRODUCTIVA, LIDERADO POR EL IMETY</t>
  </si>
  <si>
    <t>100,15,01-104-2026</t>
  </si>
  <si>
    <t>PRESTACIÓN DE SERVICIOS PERSONALES DE APOYO A LA GESTIÓN ADMINISTRATIVA DEL IMETY, PARA EL DESARROLLO ASISTENCIAL DE LAS ACTIVIDADES OPERATIVAS NECESARIAS EN LA EJECUCIÓN DEL PROYECTO "FORMACIÓN PARA EL EMPRENDIMIENTO E INNOVACION QUE PERMITA UNA MEJOR CALIDAD DE VIDA DE LOS HABITANTES DEL MUNICIPIO DE YUMBO" LIDERADO POR EL IMETY</t>
  </si>
  <si>
    <t>100,15,01-106-2026</t>
  </si>
  <si>
    <t>100,15,01-107-2026</t>
  </si>
  <si>
    <t>100,15,01-108-2026</t>
  </si>
  <si>
    <t xml:space="preserve">OBJETO </t>
  </si>
  <si>
    <t>Prestar servicios profesionales especializados al Instituto Municipal de Educación para el Trabajo y el Desarrollo Humano de Yumbo - IMETY, para apoyar y asesorar técnicamente los procesos de planeación estratégica, seguimiento y evaluación de la gestión institucional, en el marco del proyecto "Fortalecimiento de los procesos de formación técnica laboral como estrategia de aumento de la capacidad productiva de la comunidad del municipio de Yumbo"</t>
  </si>
  <si>
    <t>PRESTACIÓN DE SERVICIOS PARA LA ACTUALIZACIÓN, SOPORTE TÉCNICO Y MANTENIMIENTO DEL SOFTWARE CONTABLE ASCII UTILIZADO POR EL IMETY COMO APOYO ADMINISTRATIVO DEL AREA FINANCIERA, CON EL FIN DE GARANTIZAR SU FUNCIONAMIENTO EFICIENTE, SEGURO Y ACORDE CON LAS NORMATIVAS CONTABLES Y TRIBUTARIAS VIGENTES.</t>
  </si>
  <si>
    <t>PRESTACIÓN DEL SERVICIO DE VIGILANCIA Y SEGURIDAD PRIVADA EN LAS SEDES DEL IMETY, A FIN DE PROTEGER LOS BIENES MUEBLES E INMUEBLES DE PROPIEDAD Y/O TENENCIA DEL INSTITUTO MUNICIPAL DE EDUCACIÓN PARA EL TRABAJO Y DESARROLLO HUMANO DE YUMBO - IMETY</t>
  </si>
  <si>
    <t>SERVICIOS PARA LA RENOVACIÓN DE LA LICENCIA, ACTUALIZACIÓN Y SOPORTE TÉCNICO DEL SOFTWARE DE GESTIÓN ACADÉMICA, UTILIZADO POR EL INSTITUTO DE EDUCACIÓN PARA EL TRABAJO Y EL DESARROLLO HUMANO DE YUMBO IMETY, CON EL OBJETIVO DE GARANTIZAR SU FUNCIONAMIENTO EFICIENTE, SU ADECUACIÓN A LAS NECESIDADES INSTITUCIONALES Y EL CUMPLIMIENTO DE LAS NORMATIVAS EDUCATIVAS VIGENTES, EN EL MARCO DEL PROYECTO "FORTALECIMIENTO DE LOS PROCESOS DE FORMACION TECNICA LABORAL COMO ESTRATEGIA DE AUMENTO DE LA CAPACIDAD</t>
  </si>
  <si>
    <t>PRESTAR LOS SERVICIOS DE FUMIGACION, MONITOREO Y CONTRL DE PLAGAS EN LAS INSTALACIONES DEL INSTITUTO MUNICIPAL DE EDUCACION PARA EL TRABAJO Y DESARROLLO HUMANO DE YUMBO . IMETY.</t>
  </si>
  <si>
    <t>CONTRATAR UN INTERMEDIARIO DE SEGUROS PARA ASESORAR A LA ENTIDAD EN EL MANEJO DE LOS PROGRAMAS DE SEGUROS QUE AMPAREN BIENES MUEBLES, INMUEBLES, E INTERESES PATRIMONIALES DE PROPIEDAD DE LA ENTIDAD, ASÍ COMO AQUELLOS POR LOS QUE SEA O FUERE LEGALMENTE RESPONSABLE O LE CORRESPONDA ASEGURAR EN VIRTUD DE DISPOSICIÓN LEGAL O CONTRACTUAL</t>
  </si>
  <si>
    <t>CONTRATAR LAS POLIZAS DE SEGUROS QUE AMPAREN EL MANEJO GLOBAL DEL SECTOR OFICIAL DE LOS FUNCIONARIOS, ACCIDENTES ESTUDIANTILES Y LOS INTERESES PATRIMONIALES ACTUALES Y FUTUROS, ASÍ COMO LOS BIENES DE PROPIEDAD DEL IMETY, QUE ESTÉN BAJO SU RESPONSABILIDAD Y CUSTODIA Y AQUELLOS QUE SEAN ADQUIRIDOS PARA DESARROLLAR LAS FUNCIONES INHERENTES A SU ACTIVIDAD Y CUALQUIER OTRA PÓLIZA DE SEGUROS QUE REQUIERA LA ENTIDAD EN VIRTUD DE DISPOSICIÓN LEGAL O CONTRACTUAL</t>
  </si>
  <si>
    <t xml:space="preserve">MODALIDAD DE CONTRATACION </t>
  </si>
  <si>
    <t xml:space="preserve">CONTRATACION DIRECTA </t>
  </si>
  <si>
    <t>MINIMA CUANTIA</t>
  </si>
  <si>
    <t xml:space="preserve">LICITACION PUBLICA </t>
  </si>
  <si>
    <t>FEC_ INICIO</t>
  </si>
  <si>
    <t>FEC_FIN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</si>
</sst>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quot;$&quot;\ #,##0;[Red]\-&quot;$&quot;\ #,##0"/>
    <numFmt numFmtId="165" formatCode="_-&quot;$&quot;\ * #,##0.00_-;\-&quot;$&quot;\ * #,##0.00_-;_-&quot;$&quot;\ * &quot;-&quot;??_-;_-@_-"/>
    <numFmt numFmtId="166" formatCode="d/m/yyyy"/>
    <numFmt numFmtId="167" formatCode="_-&quot;$&quot;\ * #,##0_-;\-&quot;$&quot;\ * #,##0_-;_-&quot;$&quot;\ * &quot;-&quot;??_-;_-@"/>
    <numFmt numFmtId="168" formatCode="mmm\-d"/>
    <numFmt numFmtId="169" formatCode="0.0"/>
    <numFmt numFmtId="170" formatCode="dd/mm/yyyy"/>
    <numFmt numFmtId="171" formatCode="mmmm\ d"/>
    <numFmt numFmtId="172" formatCode="d/m/yy"/>
  </numFmts>
  <fonts count="26" x14ac:knownFonts="1">
    <font>
      <sz val="11"/>
      <color theme="1"/>
      <name val="Calibri"/>
      <scheme val="minor"/>
    </font>
    <font>
      <sz val="11"/>
      <color theme="1"/>
      <name val="Calibri"/>
      <family val="2"/>
      <scheme val="minor"/>
    </font>
    <font>
      <sz val="12"/>
      <color theme="1"/>
      <name val="Calibri"/>
    </font>
    <font>
      <sz val="11"/>
      <color theme="1"/>
      <name val="Calibri"/>
    </font>
    <font>
      <b/>
      <sz val="11"/>
      <color theme="1"/>
      <name val="Calibri"/>
    </font>
    <font>
      <b/>
      <sz val="12"/>
      <color theme="1"/>
      <name val="Calibri"/>
    </font>
    <font>
      <sz val="12"/>
      <color rgb="FFFF0000"/>
      <name val="Calibri"/>
    </font>
    <font>
      <sz val="11"/>
      <color rgb="FFFF0000"/>
      <name val="Calibri"/>
    </font>
    <font>
      <sz val="11"/>
      <name val="Calibri"/>
    </font>
    <font>
      <sz val="12"/>
      <color theme="4"/>
      <name val="Calibri"/>
    </font>
    <font>
      <sz val="11"/>
      <color rgb="FFC00000"/>
      <name val="Calibri"/>
    </font>
    <font>
      <sz val="14"/>
      <color rgb="FF000000"/>
      <name val="Calibri"/>
    </font>
    <font>
      <sz val="14"/>
      <color theme="1"/>
      <name val="Calibri"/>
    </font>
    <font>
      <sz val="11"/>
      <color rgb="FF2F5496"/>
      <name val="Calibri"/>
    </font>
    <font>
      <sz val="11"/>
      <color rgb="FFC55A11"/>
      <name val="Calibri"/>
    </font>
    <font>
      <sz val="12"/>
      <color rgb="FFFFFFFF"/>
      <name val="Calibri"/>
    </font>
    <font>
      <sz val="11"/>
      <color rgb="FFFF00FF"/>
      <name val="Calibri"/>
    </font>
    <font>
      <sz val="8"/>
      <color rgb="FF000000"/>
      <name val="Arial"/>
    </font>
    <font>
      <sz val="11"/>
      <color rgb="FF9900FF"/>
      <name val="Calibri"/>
    </font>
    <font>
      <sz val="11"/>
      <color theme="1"/>
      <name val="Arial"/>
    </font>
    <font>
      <sz val="11"/>
      <color theme="1"/>
      <name val="Calibri"/>
      <scheme val="minor"/>
    </font>
    <font>
      <sz val="11"/>
      <color theme="1"/>
      <name val="Calibri"/>
      <family val="2"/>
    </font>
    <font>
      <sz val="11"/>
      <color theme="1"/>
      <name val="Arial"/>
      <family val="2"/>
    </font>
    <font>
      <sz val="9"/>
      <color rgb="FF000000"/>
      <name val="Arial"/>
      <family val="2"/>
    </font>
    <font>
      <u/>
      <sz val="11"/>
      <color theme="10"/>
      <name val="Calibri"/>
      <scheme val="minor"/>
    </font>
    <font>
      <b/>
      <sz val="11"/>
      <color theme="1"/>
      <name val="Arial"/>
      <family val="2"/>
    </font>
  </fonts>
  <fills count="13">
    <fill>
      <patternFill patternType="none"/>
    </fill>
    <fill>
      <patternFill patternType="gray125"/>
    </fill>
    <fill>
      <patternFill patternType="solid">
        <fgColor theme="0"/>
        <bgColor theme="0"/>
      </patternFill>
    </fill>
    <fill>
      <patternFill patternType="solid">
        <fgColor rgb="FF00FF00"/>
        <bgColor rgb="FF00FF00"/>
      </patternFill>
    </fill>
    <fill>
      <patternFill patternType="solid">
        <fgColor rgb="FFFFFF00"/>
        <bgColor rgb="FFFFFF00"/>
      </patternFill>
    </fill>
    <fill>
      <patternFill patternType="solid">
        <fgColor rgb="FFEAD1DC"/>
        <bgColor rgb="FFEAD1DC"/>
      </patternFill>
    </fill>
    <fill>
      <patternFill patternType="solid">
        <fgColor rgb="FFCFE2F3"/>
        <bgColor rgb="FFCFE2F3"/>
      </patternFill>
    </fill>
    <fill>
      <patternFill patternType="solid">
        <fgColor rgb="FF00FFFF"/>
        <bgColor rgb="FF00FFFF"/>
      </patternFill>
    </fill>
    <fill>
      <patternFill patternType="solid">
        <fgColor rgb="FFD9D2E9"/>
        <bgColor rgb="FFD9D2E9"/>
      </patternFill>
    </fill>
    <fill>
      <patternFill patternType="solid">
        <fgColor rgb="FFFF9900"/>
        <bgColor rgb="FFFF9900"/>
      </patternFill>
    </fill>
    <fill>
      <patternFill patternType="solid">
        <fgColor rgb="FF4A86E8"/>
        <bgColor rgb="FF4A86E8"/>
      </patternFill>
    </fill>
    <fill>
      <patternFill patternType="solid">
        <fgColor rgb="FFC9DAF8"/>
        <bgColor rgb="FFC9DAF8"/>
      </patternFill>
    </fill>
    <fill>
      <patternFill patternType="solid">
        <fgColor rgb="FF000000"/>
        <bgColor rgb="FF000000"/>
      </patternFill>
    </fill>
  </fills>
  <borders count="24">
    <border>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000000"/>
      </right>
      <top style="medium">
        <color rgb="FF000000"/>
      </top>
      <bottom style="medium">
        <color rgb="FF000000"/>
      </bottom>
      <diagonal/>
    </border>
    <border>
      <left/>
      <right style="medium">
        <color rgb="FF000000"/>
      </right>
      <top style="medium">
        <color rgb="FFCCCCCC"/>
      </top>
      <bottom style="medium">
        <color rgb="FF000000"/>
      </bottom>
      <diagonal/>
    </border>
    <border>
      <left/>
      <right style="medium">
        <color rgb="FF000000"/>
      </right>
      <top style="medium">
        <color rgb="FFCCCCCC"/>
      </top>
      <bottom/>
      <diagonal/>
    </border>
    <border>
      <left/>
      <right style="thin">
        <color indexed="64"/>
      </right>
      <top style="thin">
        <color indexed="64"/>
      </top>
      <bottom style="thin">
        <color indexed="64"/>
      </bottom>
      <diagonal/>
    </border>
    <border>
      <left/>
      <right style="medium">
        <color rgb="FF000000"/>
      </right>
      <top/>
      <bottom style="medium">
        <color rgb="FF000000"/>
      </bottom>
      <diagonal/>
    </border>
  </borders>
  <cellStyleXfs count="3">
    <xf numFmtId="0" fontId="0" fillId="0" borderId="0"/>
    <xf numFmtId="165" fontId="20" fillId="0" borderId="0" applyFont="0" applyFill="0" applyBorder="0" applyAlignment="0" applyProtection="0"/>
    <xf numFmtId="0" fontId="24" fillId="0" borderId="0" applyNumberFormat="0" applyFill="0" applyBorder="0" applyAlignment="0" applyProtection="0"/>
  </cellStyleXfs>
  <cellXfs count="207">
    <xf numFmtId="0" fontId="0" fillId="0" borderId="0" xfId="0"/>
    <xf numFmtId="0" fontId="2" fillId="0" borderId="1" xfId="0" applyFont="1" applyBorder="1"/>
    <xf numFmtId="0" fontId="2" fillId="0" borderId="2" xfId="0" applyFont="1" applyBorder="1" applyAlignment="1">
      <alignment horizontal="center"/>
    </xf>
    <xf numFmtId="3" fontId="2" fillId="0" borderId="2" xfId="0" applyNumberFormat="1" applyFont="1" applyBorder="1" applyAlignment="1">
      <alignment horizontal="center"/>
    </xf>
    <xf numFmtId="0" fontId="2" fillId="0" borderId="2" xfId="0" applyFont="1" applyBorder="1" applyAlignment="1">
      <alignment horizontal="center" vertical="center" wrapText="1"/>
    </xf>
    <xf numFmtId="166" fontId="2" fillId="0" borderId="2" xfId="0" applyNumberFormat="1" applyFont="1" applyBorder="1" applyAlignment="1">
      <alignment horizontal="center" vertical="center" wrapText="1"/>
    </xf>
    <xf numFmtId="0" fontId="2" fillId="0" borderId="2" xfId="0" applyFont="1" applyBorder="1" applyAlignment="1">
      <alignment horizontal="center" wrapText="1"/>
    </xf>
    <xf numFmtId="167" fontId="2" fillId="0" borderId="2" xfId="0" applyNumberFormat="1" applyFont="1" applyBorder="1" applyAlignment="1">
      <alignment horizontal="center" wrapText="1"/>
    </xf>
    <xf numFmtId="0" fontId="3" fillId="0" borderId="2" xfId="0" applyFont="1" applyBorder="1" applyAlignment="1">
      <alignment horizontal="center"/>
    </xf>
    <xf numFmtId="167" fontId="3" fillId="0" borderId="2" xfId="0" applyNumberFormat="1" applyFont="1" applyBorder="1" applyAlignment="1">
      <alignment horizontal="center"/>
    </xf>
    <xf numFmtId="17" fontId="3" fillId="0" borderId="2" xfId="0" applyNumberFormat="1" applyFont="1" applyBorder="1" applyAlignment="1">
      <alignment horizontal="center"/>
    </xf>
    <xf numFmtId="168" fontId="3" fillId="0" borderId="2" xfId="0" applyNumberFormat="1" applyFont="1" applyBorder="1" applyAlignment="1">
      <alignment horizontal="center"/>
    </xf>
    <xf numFmtId="0" fontId="3" fillId="0" borderId="0" xfId="0" applyFont="1" applyAlignment="1">
      <alignment horizontal="center"/>
    </xf>
    <xf numFmtId="0" fontId="3" fillId="0" borderId="0" xfId="0" applyFont="1"/>
    <xf numFmtId="0" fontId="2" fillId="0" borderId="3" xfId="0" applyFont="1" applyBorder="1"/>
    <xf numFmtId="0" fontId="2" fillId="0" borderId="2" xfId="0" applyFont="1" applyBorder="1"/>
    <xf numFmtId="3" fontId="2" fillId="0" borderId="2" xfId="0" applyNumberFormat="1" applyFont="1" applyBorder="1"/>
    <xf numFmtId="166" fontId="2" fillId="0" borderId="2" xfId="0" applyNumberFormat="1" applyFont="1" applyBorder="1"/>
    <xf numFmtId="167" fontId="2" fillId="0" borderId="2" xfId="0" applyNumberFormat="1" applyFont="1" applyBorder="1"/>
    <xf numFmtId="169" fontId="3" fillId="0" borderId="2" xfId="0" applyNumberFormat="1" applyFont="1" applyBorder="1"/>
    <xf numFmtId="167" fontId="3" fillId="0" borderId="2" xfId="0" applyNumberFormat="1" applyFont="1" applyBorder="1"/>
    <xf numFmtId="167" fontId="3" fillId="0" borderId="2" xfId="0" applyNumberFormat="1" applyFont="1" applyBorder="1" applyAlignment="1">
      <alignment horizontal="right"/>
    </xf>
    <xf numFmtId="167" fontId="3" fillId="0" borderId="0" xfId="0" applyNumberFormat="1" applyFont="1"/>
    <xf numFmtId="166" fontId="3" fillId="0" borderId="2" xfId="0" applyNumberFormat="1" applyFont="1" applyBorder="1"/>
    <xf numFmtId="0" fontId="3" fillId="0" borderId="2" xfId="0" applyFont="1" applyBorder="1"/>
    <xf numFmtId="3" fontId="2" fillId="0" borderId="2" xfId="0" applyNumberFormat="1" applyFont="1" applyBorder="1" applyAlignment="1">
      <alignment horizontal="right"/>
    </xf>
    <xf numFmtId="0" fontId="4" fillId="0" borderId="0" xfId="0" applyFont="1"/>
    <xf numFmtId="0" fontId="5" fillId="0" borderId="3" xfId="0" applyFont="1" applyBorder="1"/>
    <xf numFmtId="0" fontId="4" fillId="0" borderId="2" xfId="0" applyFont="1" applyBorder="1"/>
    <xf numFmtId="3" fontId="5" fillId="0" borderId="2" xfId="0" applyNumberFormat="1" applyFont="1" applyBorder="1"/>
    <xf numFmtId="0" fontId="5" fillId="0" borderId="2" xfId="0" applyFont="1" applyBorder="1"/>
    <xf numFmtId="166" fontId="4" fillId="0" borderId="2" xfId="0" applyNumberFormat="1" applyFont="1" applyBorder="1"/>
    <xf numFmtId="166" fontId="5" fillId="0" borderId="2" xfId="0" applyNumberFormat="1" applyFont="1" applyBorder="1"/>
    <xf numFmtId="167" fontId="5" fillId="0" borderId="2" xfId="0" applyNumberFormat="1" applyFont="1" applyBorder="1"/>
    <xf numFmtId="169" fontId="4" fillId="0" borderId="2" xfId="0" applyNumberFormat="1" applyFont="1" applyBorder="1"/>
    <xf numFmtId="167" fontId="4" fillId="0" borderId="2" xfId="0" applyNumberFormat="1" applyFont="1" applyBorder="1"/>
    <xf numFmtId="167" fontId="4" fillId="0" borderId="2" xfId="0" applyNumberFormat="1" applyFont="1" applyBorder="1" applyAlignment="1">
      <alignment horizontal="right"/>
    </xf>
    <xf numFmtId="170" fontId="3" fillId="0" borderId="2" xfId="0" applyNumberFormat="1" applyFont="1" applyBorder="1"/>
    <xf numFmtId="167" fontId="2" fillId="0" borderId="2" xfId="0" applyNumberFormat="1" applyFont="1" applyBorder="1" applyAlignment="1">
      <alignment horizontal="right"/>
    </xf>
    <xf numFmtId="3" fontId="3" fillId="0" borderId="2" xfId="0" applyNumberFormat="1" applyFont="1" applyBorder="1"/>
    <xf numFmtId="170" fontId="2" fillId="0" borderId="2" xfId="0" applyNumberFormat="1" applyFont="1" applyBorder="1"/>
    <xf numFmtId="3" fontId="3" fillId="0" borderId="0" xfId="0" applyNumberFormat="1" applyFont="1"/>
    <xf numFmtId="0" fontId="2" fillId="0" borderId="4" xfId="0" applyFont="1" applyBorder="1"/>
    <xf numFmtId="166" fontId="3" fillId="0" borderId="4" xfId="0" applyNumberFormat="1" applyFont="1" applyBorder="1"/>
    <xf numFmtId="166" fontId="2" fillId="0" borderId="4" xfId="0" applyNumberFormat="1" applyFont="1" applyBorder="1"/>
    <xf numFmtId="169" fontId="3" fillId="0" borderId="4" xfId="0" applyNumberFormat="1" applyFont="1" applyBorder="1"/>
    <xf numFmtId="167" fontId="3" fillId="0" borderId="4" xfId="0" applyNumberFormat="1" applyFont="1" applyBorder="1"/>
    <xf numFmtId="0" fontId="2" fillId="0" borderId="5" xfId="0" applyFont="1" applyBorder="1"/>
    <xf numFmtId="166" fontId="3" fillId="0" borderId="5" xfId="0" applyNumberFormat="1" applyFont="1" applyBorder="1"/>
    <xf numFmtId="166" fontId="2" fillId="0" borderId="5" xfId="0" applyNumberFormat="1" applyFont="1" applyBorder="1"/>
    <xf numFmtId="0" fontId="2" fillId="0" borderId="6" xfId="0" applyFont="1" applyBorder="1" applyAlignment="1">
      <alignment horizontal="center"/>
    </xf>
    <xf numFmtId="3" fontId="2" fillId="0" borderId="6" xfId="0" applyNumberFormat="1" applyFont="1" applyBorder="1" applyAlignment="1">
      <alignment horizontal="center"/>
    </xf>
    <xf numFmtId="0" fontId="2" fillId="0" borderId="6" xfId="0" applyFont="1" applyBorder="1" applyAlignment="1">
      <alignment horizontal="center" vertical="center" wrapText="1"/>
    </xf>
    <xf numFmtId="166" fontId="2" fillId="0" borderId="6" xfId="0" applyNumberFormat="1" applyFont="1" applyBorder="1" applyAlignment="1">
      <alignment horizontal="center" vertical="center" wrapText="1"/>
    </xf>
    <xf numFmtId="0" fontId="2" fillId="0" borderId="6" xfId="0" applyFont="1" applyBorder="1" applyAlignment="1">
      <alignment horizontal="center" wrapText="1"/>
    </xf>
    <xf numFmtId="167" fontId="2" fillId="0" borderId="6" xfId="0" applyNumberFormat="1" applyFont="1" applyBorder="1" applyAlignment="1">
      <alignment horizontal="center" wrapText="1"/>
    </xf>
    <xf numFmtId="0" fontId="3" fillId="0" borderId="6" xfId="0" applyFont="1" applyBorder="1" applyAlignment="1">
      <alignment horizontal="center"/>
    </xf>
    <xf numFmtId="167" fontId="3" fillId="0" borderId="6" xfId="0" applyNumberFormat="1" applyFont="1" applyBorder="1" applyAlignment="1">
      <alignment horizontal="center"/>
    </xf>
    <xf numFmtId="0" fontId="3" fillId="0" borderId="7" xfId="0" applyFont="1" applyBorder="1" applyAlignment="1">
      <alignment horizontal="center"/>
    </xf>
    <xf numFmtId="167" fontId="3" fillId="0" borderId="3" xfId="0" applyNumberFormat="1" applyFont="1" applyBorder="1"/>
    <xf numFmtId="0" fontId="2" fillId="0" borderId="0" xfId="0" applyFont="1"/>
    <xf numFmtId="170" fontId="3" fillId="0" borderId="0" xfId="0" applyNumberFormat="1" applyFont="1"/>
    <xf numFmtId="0" fontId="6" fillId="0" borderId="3" xfId="0" applyFont="1" applyBorder="1"/>
    <xf numFmtId="0" fontId="7" fillId="0" borderId="0" xfId="0" applyFont="1"/>
    <xf numFmtId="3" fontId="6" fillId="0" borderId="2" xfId="0" applyNumberFormat="1" applyFont="1" applyBorder="1"/>
    <xf numFmtId="0" fontId="6" fillId="0" borderId="2" xfId="0" applyFont="1" applyBorder="1"/>
    <xf numFmtId="166" fontId="7" fillId="0" borderId="2" xfId="0" applyNumberFormat="1" applyFont="1" applyBorder="1"/>
    <xf numFmtId="166" fontId="6" fillId="0" borderId="2" xfId="0" applyNumberFormat="1" applyFont="1" applyBorder="1"/>
    <xf numFmtId="167" fontId="6" fillId="0" borderId="2" xfId="0" applyNumberFormat="1" applyFont="1" applyBorder="1" applyAlignment="1">
      <alignment horizontal="right"/>
    </xf>
    <xf numFmtId="169" fontId="7" fillId="0" borderId="2" xfId="0" applyNumberFormat="1" applyFont="1" applyBorder="1"/>
    <xf numFmtId="167" fontId="7" fillId="0" borderId="2" xfId="0" applyNumberFormat="1" applyFont="1" applyBorder="1"/>
    <xf numFmtId="167" fontId="7" fillId="0" borderId="3" xfId="0" applyNumberFormat="1" applyFont="1" applyBorder="1"/>
    <xf numFmtId="167" fontId="6" fillId="0" borderId="2" xfId="0" applyNumberFormat="1" applyFont="1" applyBorder="1"/>
    <xf numFmtId="0" fontId="6" fillId="0" borderId="8" xfId="0" applyFont="1" applyBorder="1"/>
    <xf numFmtId="3" fontId="2" fillId="0" borderId="5" xfId="0" applyNumberFormat="1" applyFont="1" applyBorder="1"/>
    <xf numFmtId="167" fontId="2" fillId="0" borderId="5" xfId="0" applyNumberFormat="1" applyFont="1" applyBorder="1"/>
    <xf numFmtId="169" fontId="3" fillId="0" borderId="5" xfId="0" applyNumberFormat="1" applyFont="1" applyBorder="1"/>
    <xf numFmtId="167" fontId="3" fillId="0" borderId="5" xfId="0" applyNumberFormat="1" applyFont="1" applyBorder="1"/>
    <xf numFmtId="167" fontId="3" fillId="0" borderId="9" xfId="0" applyNumberFormat="1" applyFont="1" applyBorder="1"/>
    <xf numFmtId="3" fontId="2" fillId="0" borderId="0" xfId="0" applyNumberFormat="1" applyFont="1"/>
    <xf numFmtId="166" fontId="3" fillId="0" borderId="0" xfId="0" applyNumberFormat="1" applyFont="1"/>
    <xf numFmtId="166" fontId="2" fillId="0" borderId="0" xfId="0" applyNumberFormat="1" applyFont="1"/>
    <xf numFmtId="167" fontId="2" fillId="0" borderId="0" xfId="0" applyNumberFormat="1" applyFont="1"/>
    <xf numFmtId="169" fontId="3" fillId="0" borderId="0" xfId="0" applyNumberFormat="1" applyFont="1"/>
    <xf numFmtId="3" fontId="2" fillId="2" borderId="2" xfId="0" applyNumberFormat="1" applyFont="1" applyFill="1" applyBorder="1"/>
    <xf numFmtId="167" fontId="4" fillId="0" borderId="11" xfId="0" applyNumberFormat="1" applyFont="1" applyBorder="1"/>
    <xf numFmtId="167" fontId="4" fillId="0" borderId="12" xfId="0" applyNumberFormat="1" applyFont="1" applyBorder="1"/>
    <xf numFmtId="167" fontId="4" fillId="0" borderId="13" xfId="0" applyNumberFormat="1" applyFont="1" applyBorder="1"/>
    <xf numFmtId="0" fontId="9" fillId="0" borderId="3" xfId="0" applyFont="1" applyBorder="1"/>
    <xf numFmtId="0" fontId="10" fillId="0" borderId="0" xfId="0" applyFont="1"/>
    <xf numFmtId="0" fontId="3" fillId="0" borderId="10" xfId="0" applyFont="1" applyBorder="1"/>
    <xf numFmtId="0" fontId="7" fillId="0" borderId="2" xfId="0" applyFont="1" applyBorder="1"/>
    <xf numFmtId="0" fontId="2" fillId="0" borderId="5" xfId="0" applyFont="1" applyBorder="1" applyAlignment="1">
      <alignment horizontal="center"/>
    </xf>
    <xf numFmtId="3" fontId="2" fillId="0" borderId="5" xfId="0" applyNumberFormat="1" applyFont="1" applyBorder="1" applyAlignment="1">
      <alignment horizontal="center"/>
    </xf>
    <xf numFmtId="0" fontId="2" fillId="0" borderId="5" xfId="0" applyFont="1" applyBorder="1" applyAlignment="1">
      <alignment horizontal="center" vertical="center" wrapText="1"/>
    </xf>
    <xf numFmtId="166" fontId="2" fillId="0" borderId="5" xfId="0" applyNumberFormat="1" applyFont="1" applyBorder="1" applyAlignment="1">
      <alignment horizontal="center" vertical="center" wrapText="1"/>
    </xf>
    <xf numFmtId="0" fontId="2" fillId="0" borderId="5" xfId="0" applyFont="1" applyBorder="1" applyAlignment="1">
      <alignment horizontal="center" wrapText="1"/>
    </xf>
    <xf numFmtId="167" fontId="2" fillId="0" borderId="5" xfId="0" applyNumberFormat="1" applyFont="1" applyBorder="1" applyAlignment="1">
      <alignment horizontal="center" wrapText="1"/>
    </xf>
    <xf numFmtId="0" fontId="3" fillId="0" borderId="5" xfId="0" applyFont="1" applyBorder="1" applyAlignment="1">
      <alignment horizontal="center"/>
    </xf>
    <xf numFmtId="167" fontId="3" fillId="0" borderId="5" xfId="0" applyNumberFormat="1" applyFont="1" applyBorder="1" applyAlignment="1">
      <alignment horizontal="center"/>
    </xf>
    <xf numFmtId="166" fontId="3" fillId="0" borderId="5" xfId="0" applyNumberFormat="1" applyFont="1" applyBorder="1" applyAlignment="1">
      <alignment horizontal="center"/>
    </xf>
    <xf numFmtId="3" fontId="2" fillId="0" borderId="8" xfId="0" applyNumberFormat="1" applyFont="1" applyBorder="1"/>
    <xf numFmtId="0" fontId="11" fillId="0" borderId="0" xfId="0" applyFont="1"/>
    <xf numFmtId="0" fontId="12" fillId="0" borderId="1" xfId="0" applyFont="1" applyBorder="1"/>
    <xf numFmtId="0" fontId="12" fillId="0" borderId="2" xfId="0" applyFont="1" applyBorder="1" applyAlignment="1">
      <alignment horizontal="center"/>
    </xf>
    <xf numFmtId="0" fontId="12" fillId="0" borderId="8" xfId="0" applyFont="1" applyBorder="1" applyAlignment="1">
      <alignment horizontal="center"/>
    </xf>
    <xf numFmtId="0" fontId="12" fillId="0" borderId="1" xfId="0" applyFont="1" applyBorder="1" applyAlignment="1">
      <alignment horizontal="right"/>
    </xf>
    <xf numFmtId="0" fontId="12" fillId="0" borderId="4" xfId="0" applyFont="1" applyBorder="1"/>
    <xf numFmtId="3" fontId="12" fillId="0" borderId="15" xfId="0" applyNumberFormat="1" applyFont="1" applyBorder="1" applyAlignment="1">
      <alignment horizontal="right"/>
    </xf>
    <xf numFmtId="0" fontId="12" fillId="0" borderId="15" xfId="0" applyFont="1" applyBorder="1"/>
    <xf numFmtId="166" fontId="12" fillId="0" borderId="15" xfId="0" applyNumberFormat="1" applyFont="1" applyBorder="1" applyAlignment="1">
      <alignment horizontal="right"/>
    </xf>
    <xf numFmtId="0" fontId="12" fillId="0" borderId="15" xfId="0" applyFont="1" applyBorder="1" applyAlignment="1">
      <alignment horizontal="right"/>
    </xf>
    <xf numFmtId="164" fontId="12" fillId="0" borderId="15" xfId="0" applyNumberFormat="1" applyFont="1" applyBorder="1"/>
    <xf numFmtId="170" fontId="12" fillId="0" borderId="15" xfId="0" applyNumberFormat="1" applyFont="1" applyBorder="1" applyAlignment="1">
      <alignment horizontal="right"/>
    </xf>
    <xf numFmtId="164" fontId="12" fillId="0" borderId="15" xfId="0" applyNumberFormat="1" applyFont="1" applyBorder="1" applyAlignment="1">
      <alignment horizontal="right"/>
    </xf>
    <xf numFmtId="0" fontId="12" fillId="0" borderId="0" xfId="0" applyFont="1" applyAlignment="1">
      <alignment horizontal="right"/>
    </xf>
    <xf numFmtId="170" fontId="11" fillId="0" borderId="15" xfId="0" applyNumberFormat="1" applyFont="1" applyBorder="1" applyAlignment="1">
      <alignment horizontal="right"/>
    </xf>
    <xf numFmtId="167" fontId="11" fillId="0" borderId="0" xfId="0" applyNumberFormat="1" applyFont="1"/>
    <xf numFmtId="164" fontId="11" fillId="0" borderId="0" xfId="0" applyNumberFormat="1" applyFont="1"/>
    <xf numFmtId="0" fontId="11" fillId="0" borderId="10" xfId="0" applyFont="1" applyBorder="1"/>
    <xf numFmtId="166" fontId="11" fillId="0" borderId="0" xfId="0" applyNumberFormat="1" applyFont="1" applyAlignment="1">
      <alignment horizontal="right"/>
    </xf>
    <xf numFmtId="167" fontId="13" fillId="0" borderId="0" xfId="0" applyNumberFormat="1" applyFont="1"/>
    <xf numFmtId="0" fontId="13" fillId="0" borderId="0" xfId="0" applyFont="1"/>
    <xf numFmtId="0" fontId="14" fillId="0" borderId="0" xfId="0" applyFont="1"/>
    <xf numFmtId="167" fontId="4" fillId="0" borderId="0" xfId="0" applyNumberFormat="1" applyFont="1"/>
    <xf numFmtId="0" fontId="15" fillId="0" borderId="2" xfId="0" applyFont="1" applyBorder="1" applyAlignment="1">
      <alignment horizontal="center"/>
    </xf>
    <xf numFmtId="171" fontId="3" fillId="0" borderId="2" xfId="0" applyNumberFormat="1" applyFont="1" applyBorder="1" applyAlignment="1">
      <alignment horizontal="center"/>
    </xf>
    <xf numFmtId="0" fontId="3" fillId="3" borderId="2" xfId="0" applyFont="1" applyFill="1" applyBorder="1" applyAlignment="1">
      <alignment horizontal="center"/>
    </xf>
    <xf numFmtId="0" fontId="3" fillId="4" borderId="2" xfId="0" applyFont="1" applyFill="1" applyBorder="1" applyAlignment="1">
      <alignment horizontal="center" wrapText="1"/>
    </xf>
    <xf numFmtId="0" fontId="3" fillId="0" borderId="2" xfId="0" applyFont="1" applyBorder="1" applyAlignment="1">
      <alignment horizontal="center" wrapText="1"/>
    </xf>
    <xf numFmtId="167" fontId="16" fillId="0" borderId="2" xfId="0" applyNumberFormat="1" applyFont="1" applyBorder="1"/>
    <xf numFmtId="0" fontId="3" fillId="5" borderId="16" xfId="0" applyFont="1" applyFill="1" applyBorder="1"/>
    <xf numFmtId="0" fontId="2" fillId="6" borderId="2" xfId="0" applyFont="1" applyFill="1" applyBorder="1"/>
    <xf numFmtId="0" fontId="2" fillId="7" borderId="2" xfId="0" applyFont="1" applyFill="1" applyBorder="1"/>
    <xf numFmtId="0" fontId="2" fillId="8" borderId="2" xfId="0" applyFont="1" applyFill="1" applyBorder="1"/>
    <xf numFmtId="167" fontId="7" fillId="0" borderId="2" xfId="0" applyNumberFormat="1" applyFont="1" applyBorder="1" applyAlignment="1">
      <alignment horizontal="right"/>
    </xf>
    <xf numFmtId="0" fontId="2" fillId="9" borderId="2" xfId="0" applyFont="1" applyFill="1" applyBorder="1"/>
    <xf numFmtId="0" fontId="2" fillId="10" borderId="2" xfId="0" applyFont="1" applyFill="1" applyBorder="1"/>
    <xf numFmtId="0" fontId="2" fillId="11" borderId="2" xfId="0" applyFont="1" applyFill="1" applyBorder="1"/>
    <xf numFmtId="0" fontId="17" fillId="0" borderId="2" xfId="0" applyFont="1" applyBorder="1" applyAlignment="1">
      <alignment horizontal="left"/>
    </xf>
    <xf numFmtId="172" fontId="3" fillId="0" borderId="2" xfId="0" applyNumberFormat="1" applyFont="1" applyBorder="1"/>
    <xf numFmtId="0" fontId="3" fillId="0" borderId="2" xfId="0" applyFont="1" applyBorder="1" applyAlignment="1">
      <alignment horizontal="right"/>
    </xf>
    <xf numFmtId="166" fontId="3" fillId="0" borderId="2" xfId="0" applyNumberFormat="1" applyFont="1" applyBorder="1" applyAlignment="1">
      <alignment horizontal="right"/>
    </xf>
    <xf numFmtId="166" fontId="2" fillId="0" borderId="2" xfId="0" applyNumberFormat="1" applyFont="1" applyBorder="1" applyAlignment="1">
      <alignment horizontal="right"/>
    </xf>
    <xf numFmtId="0" fontId="2" fillId="0" borderId="2" xfId="0" applyFont="1" applyBorder="1" applyAlignment="1">
      <alignment horizontal="right"/>
    </xf>
    <xf numFmtId="169" fontId="3" fillId="0" borderId="2" xfId="0" applyNumberFormat="1" applyFont="1" applyBorder="1" applyAlignment="1">
      <alignment horizontal="right"/>
    </xf>
    <xf numFmtId="167" fontId="7" fillId="12" borderId="2" xfId="0" applyNumberFormat="1" applyFont="1" applyFill="1" applyBorder="1"/>
    <xf numFmtId="166" fontId="18" fillId="0" borderId="2" xfId="0" applyNumberFormat="1" applyFont="1" applyBorder="1"/>
    <xf numFmtId="167" fontId="3" fillId="0" borderId="0" xfId="0" applyNumberFormat="1" applyFont="1" applyAlignment="1">
      <alignment horizontal="right"/>
    </xf>
    <xf numFmtId="0" fontId="19" fillId="0" borderId="1" xfId="0" applyFont="1" applyBorder="1"/>
    <xf numFmtId="0" fontId="19" fillId="0" borderId="4" xfId="0" applyFont="1" applyBorder="1" applyAlignment="1">
      <alignment horizontal="center" wrapText="1"/>
    </xf>
    <xf numFmtId="0" fontId="19" fillId="0" borderId="2" xfId="0" applyFont="1" applyBorder="1"/>
    <xf numFmtId="0" fontId="19" fillId="0" borderId="2" xfId="0" applyFont="1" applyBorder="1" applyAlignment="1">
      <alignment wrapText="1"/>
    </xf>
    <xf numFmtId="166" fontId="19" fillId="0" borderId="2" xfId="0" applyNumberFormat="1" applyFont="1" applyBorder="1"/>
    <xf numFmtId="167" fontId="19" fillId="0" borderId="2" xfId="0" applyNumberFormat="1" applyFont="1" applyBorder="1"/>
    <xf numFmtId="0" fontId="19" fillId="0" borderId="0" xfId="0" applyFont="1" applyAlignment="1">
      <alignment horizontal="left" wrapText="1"/>
    </xf>
    <xf numFmtId="0" fontId="19" fillId="0" borderId="3" xfId="0" applyFont="1" applyBorder="1"/>
    <xf numFmtId="170" fontId="19" fillId="0" borderId="2" xfId="0" applyNumberFormat="1" applyFont="1" applyBorder="1"/>
    <xf numFmtId="167" fontId="19" fillId="0" borderId="2" xfId="0" applyNumberFormat="1" applyFont="1" applyBorder="1" applyAlignment="1">
      <alignment horizontal="right"/>
    </xf>
    <xf numFmtId="0" fontId="3" fillId="0" borderId="0" xfId="0" applyFont="1" applyAlignment="1">
      <alignment wrapText="1"/>
    </xf>
    <xf numFmtId="0" fontId="19" fillId="0" borderId="5" xfId="0" applyFont="1" applyBorder="1" applyAlignment="1">
      <alignment wrapText="1"/>
    </xf>
    <xf numFmtId="166" fontId="19" fillId="0" borderId="5" xfId="0" applyNumberFormat="1" applyFont="1" applyBorder="1"/>
    <xf numFmtId="167" fontId="19" fillId="0" borderId="5" xfId="0" applyNumberFormat="1" applyFont="1" applyBorder="1"/>
    <xf numFmtId="0" fontId="3" fillId="0" borderId="17" xfId="0" applyFont="1" applyBorder="1" applyAlignment="1">
      <alignment wrapText="1"/>
    </xf>
    <xf numFmtId="0" fontId="0" fillId="0" borderId="0" xfId="0" applyAlignment="1">
      <alignment wrapText="1"/>
    </xf>
    <xf numFmtId="166" fontId="19" fillId="0" borderId="8" xfId="0" applyNumberFormat="1" applyFont="1" applyBorder="1"/>
    <xf numFmtId="14" fontId="21" fillId="0" borderId="17" xfId="0" applyNumberFormat="1" applyFont="1" applyBorder="1"/>
    <xf numFmtId="14" fontId="3" fillId="0" borderId="17" xfId="0" applyNumberFormat="1" applyFont="1" applyBorder="1"/>
    <xf numFmtId="4" fontId="3" fillId="0" borderId="17" xfId="0" applyNumberFormat="1" applyFont="1" applyBorder="1" applyAlignment="1">
      <alignment wrapText="1"/>
    </xf>
    <xf numFmtId="165" fontId="3" fillId="0" borderId="17" xfId="1" applyFont="1" applyBorder="1" applyAlignment="1">
      <alignment wrapText="1"/>
    </xf>
    <xf numFmtId="165" fontId="23" fillId="0" borderId="0" xfId="1" applyFont="1" applyAlignment="1">
      <alignment wrapText="1"/>
    </xf>
    <xf numFmtId="0" fontId="19" fillId="0" borderId="1" xfId="0" applyFont="1" applyBorder="1" applyAlignment="1">
      <alignment horizontal="center" wrapText="1"/>
    </xf>
    <xf numFmtId="0" fontId="19" fillId="0" borderId="9" xfId="0" applyFont="1" applyBorder="1"/>
    <xf numFmtId="0" fontId="3" fillId="0" borderId="18" xfId="0" applyFont="1" applyBorder="1"/>
    <xf numFmtId="0" fontId="22" fillId="0" borderId="19" xfId="0" applyFont="1" applyBorder="1" applyAlignment="1">
      <alignment wrapText="1"/>
    </xf>
    <xf numFmtId="0" fontId="22" fillId="0" borderId="20" xfId="0" applyFont="1" applyBorder="1" applyAlignment="1">
      <alignment wrapText="1"/>
    </xf>
    <xf numFmtId="0" fontId="22" fillId="0" borderId="21" xfId="0" applyFont="1" applyBorder="1" applyAlignment="1">
      <alignment wrapText="1"/>
    </xf>
    <xf numFmtId="0" fontId="1" fillId="0" borderId="22" xfId="0" applyFont="1" applyBorder="1" applyAlignment="1">
      <alignment wrapText="1"/>
    </xf>
    <xf numFmtId="0" fontId="22" fillId="0" borderId="23" xfId="0" applyFont="1" applyBorder="1" applyAlignment="1">
      <alignment wrapText="1"/>
    </xf>
    <xf numFmtId="0" fontId="21" fillId="0" borderId="22" xfId="0" applyFont="1" applyBorder="1" applyAlignment="1">
      <alignment wrapText="1"/>
    </xf>
    <xf numFmtId="0" fontId="24" fillId="0" borderId="2" xfId="2" applyBorder="1"/>
    <xf numFmtId="0" fontId="4" fillId="0" borderId="10" xfId="0" applyFont="1" applyBorder="1" applyAlignment="1">
      <alignment horizontal="center"/>
    </xf>
    <xf numFmtId="0" fontId="8" fillId="0" borderId="10" xfId="0" applyFont="1" applyBorder="1"/>
    <xf numFmtId="0" fontId="4" fillId="0" borderId="3" xfId="0" applyFont="1" applyBorder="1" applyAlignment="1">
      <alignment horizontal="center"/>
    </xf>
    <xf numFmtId="0" fontId="8" fillId="0" borderId="14" xfId="0" applyFont="1" applyBorder="1"/>
    <xf numFmtId="0" fontId="8" fillId="0" borderId="8" xfId="0" applyFont="1" applyBorder="1"/>
    <xf numFmtId="0" fontId="11" fillId="0" borderId="0" xfId="0" applyFont="1" applyAlignment="1">
      <alignment horizontal="center"/>
    </xf>
    <xf numFmtId="0" fontId="0" fillId="0" borderId="0" xfId="0"/>
    <xf numFmtId="0" fontId="11" fillId="0" borderId="0" xfId="0" applyFont="1"/>
    <xf numFmtId="0" fontId="3" fillId="0" borderId="10" xfId="0" applyFont="1" applyBorder="1" applyAlignment="1">
      <alignment horizontal="center"/>
    </xf>
    <xf numFmtId="0" fontId="11" fillId="0" borderId="0" xfId="0" applyFont="1" applyAlignment="1">
      <alignment horizontal="left"/>
    </xf>
    <xf numFmtId="0" fontId="19" fillId="0" borderId="2" xfId="0" applyFont="1" applyBorder="1" applyAlignment="1">
      <alignment vertical="center"/>
    </xf>
    <xf numFmtId="0" fontId="24" fillId="0" borderId="2" xfId="2" applyBorder="1" applyAlignment="1">
      <alignment vertical="center"/>
    </xf>
    <xf numFmtId="0" fontId="25" fillId="0" borderId="1" xfId="0" applyFont="1" applyBorder="1"/>
    <xf numFmtId="0" fontId="25" fillId="0" borderId="4" xfId="0" applyFont="1" applyBorder="1" applyAlignment="1">
      <alignment horizontal="center"/>
    </xf>
    <xf numFmtId="0" fontId="25" fillId="0" borderId="15" xfId="0" applyFont="1" applyBorder="1" applyAlignment="1">
      <alignment horizontal="center" wrapText="1"/>
    </xf>
    <xf numFmtId="0" fontId="25" fillId="0" borderId="4" xfId="0" applyFont="1" applyBorder="1" applyAlignment="1">
      <alignment horizontal="center" vertical="center" wrapText="1"/>
    </xf>
    <xf numFmtId="166" fontId="25" fillId="0" borderId="4" xfId="0" applyNumberFormat="1" applyFont="1" applyBorder="1" applyAlignment="1">
      <alignment horizontal="center" vertical="center" wrapText="1"/>
    </xf>
    <xf numFmtId="167" fontId="25" fillId="0" borderId="4" xfId="0" applyNumberFormat="1" applyFont="1" applyBorder="1" applyAlignment="1">
      <alignment horizontal="center" wrapText="1"/>
    </xf>
    <xf numFmtId="0" fontId="22" fillId="0" borderId="20" xfId="0" applyFont="1" applyBorder="1" applyAlignment="1">
      <alignment vertical="top" wrapText="1"/>
    </xf>
    <xf numFmtId="0" fontId="19" fillId="0" borderId="5" xfId="0" applyFont="1" applyBorder="1" applyAlignment="1">
      <alignment vertical="center"/>
    </xf>
    <xf numFmtId="0" fontId="24" fillId="0" borderId="5" xfId="2" applyBorder="1" applyAlignment="1">
      <alignment vertical="center"/>
    </xf>
    <xf numFmtId="0" fontId="19" fillId="0" borderId="17" xfId="0" applyFont="1" applyBorder="1" applyAlignment="1">
      <alignment vertical="center"/>
    </xf>
    <xf numFmtId="0" fontId="24" fillId="0" borderId="17" xfId="2" applyBorder="1" applyAlignment="1">
      <alignment vertical="center"/>
    </xf>
    <xf numFmtId="0" fontId="24" fillId="0" borderId="17" xfId="2" applyFill="1" applyBorder="1" applyAlignment="1">
      <alignment vertical="center"/>
    </xf>
    <xf numFmtId="0" fontId="19" fillId="0" borderId="2" xfId="0" applyFont="1" applyBorder="1" applyAlignment="1">
      <alignment horizontal="center" vertical="center"/>
    </xf>
    <xf numFmtId="0" fontId="24" fillId="0" borderId="2" xfId="2" applyBorder="1" applyAlignment="1">
      <alignment horizontal="center" vertical="center"/>
    </xf>
  </cellXfs>
  <cellStyles count="3">
    <cellStyle name="Hipervínculo" xfId="2" builtinId="8"/>
    <cellStyle name="Moneda" xfId="1" builtinId="4"/>
    <cellStyle name="Normal" xfId="0" builtinId="0"/>
  </cellStyles>
  <dxfs count="14">
    <dxf>
      <fill>
        <patternFill patternType="solid">
          <fgColor rgb="FFFFD966"/>
          <bgColor rgb="FFFFD966"/>
        </patternFill>
      </fill>
    </dxf>
    <dxf>
      <fill>
        <patternFill patternType="solid">
          <fgColor rgb="FFF1C232"/>
          <bgColor rgb="FFF1C232"/>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BDD6EE"/>
          <bgColor rgb="FFBDD6EE"/>
        </patternFill>
      </fill>
    </dxf>
    <dxf>
      <fill>
        <patternFill patternType="solid">
          <fgColor rgb="FFDEEAF6"/>
          <bgColor rgb="FFDEEAF6"/>
        </patternFill>
      </fill>
    </dxf>
    <dxf>
      <fill>
        <patternFill patternType="solid">
          <fgColor theme="0"/>
          <bgColor theme="0"/>
        </patternFill>
      </fill>
    </dxf>
    <dxf>
      <fill>
        <patternFill patternType="solid">
          <fgColor rgb="FFBDD6EE"/>
          <bgColor rgb="FFBDD6EE"/>
        </patternFill>
      </fill>
    </dxf>
    <dxf>
      <fill>
        <patternFill patternType="solid">
          <fgColor rgb="FFDEEAF6"/>
          <bgColor rgb="FFDEEAF6"/>
        </patternFill>
      </fill>
    </dxf>
    <dxf>
      <fill>
        <patternFill patternType="solid">
          <fgColor theme="0"/>
          <bgColor theme="0"/>
        </patternFill>
      </fill>
    </dxf>
    <dxf>
      <fill>
        <patternFill patternType="solid">
          <fgColor rgb="FFBDD6EE"/>
          <bgColor rgb="FFBDD6EE"/>
        </patternFill>
      </fill>
    </dxf>
    <dxf>
      <fill>
        <patternFill patternType="solid">
          <fgColor rgb="FFD9E2F3"/>
          <bgColor rgb="FFD9E2F3"/>
        </patternFill>
      </fill>
    </dxf>
    <dxf>
      <fill>
        <patternFill patternType="solid">
          <fgColor theme="0"/>
          <bgColor theme="0"/>
        </patternFill>
      </fill>
    </dxf>
  </dxfs>
  <tableStyles count="3">
    <tableStyle name="Hoja 2-style" pivot="0" count="3" xr9:uid="{00000000-0011-0000-FFFF-FFFF00000000}">
      <tableStyleElement type="headerRow" dxfId="13"/>
      <tableStyleElement type="firstRowStripe" dxfId="12"/>
      <tableStyleElement type="secondRowStripe" dxfId="11"/>
    </tableStyle>
    <tableStyle name="Seg Pag-style" pivot="0" count="3" xr9:uid="{00000000-0011-0000-FFFF-FFFF01000000}">
      <tableStyleElement type="headerRow" dxfId="10"/>
      <tableStyleElement type="firstRowStripe" dxfId="9"/>
      <tableStyleElement type="secondRowStripe" dxfId="8"/>
    </tableStyle>
    <tableStyle name="Aut.27 jun-style" pivot="0" count="3" xr9:uid="{00000000-0011-0000-FFFF-FFFF02000000}">
      <tableStyleElement type="totalRow" dxfId="7"/>
      <tableStyleElement type="firstRowStripe" dxfId="6"/>
      <tableStyleElement type="secondRowStripe" dxfId="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5:P48">
  <tableColumns count="16">
    <tableColumn id="1" xr3:uid="{00000000-0010-0000-0100-000001000000}" name="#"/>
    <tableColumn id="2" xr3:uid="{00000000-0010-0000-0100-000002000000}" name="Nombre "/>
    <tableColumn id="3" xr3:uid="{00000000-0010-0000-0100-000003000000}" name="CEDULA"/>
    <tableColumn id="4" xr3:uid="{00000000-0010-0000-0100-000004000000}" name="# CONTRATO"/>
    <tableColumn id="5" xr3:uid="{00000000-0010-0000-0100-000005000000}" name="PROCESO"/>
    <tableColumn id="6" xr3:uid="{00000000-0010-0000-0100-000006000000}" name="Fecha de contrato"/>
    <tableColumn id="7" xr3:uid="{00000000-0010-0000-0100-000007000000}" name="FECHA DE INICIO"/>
    <tableColumn id="8" xr3:uid="{00000000-0010-0000-0100-000008000000}" name="FECHA FIN"/>
    <tableColumn id="9" xr3:uid="{00000000-0010-0000-0100-000009000000}" name="duración en días"/>
    <tableColumn id="10" xr3:uid="{00000000-0010-0000-0100-00000A000000}" name="VALOR CONTRATO"/>
    <tableColumn id="11" xr3:uid="{00000000-0010-0000-0100-00000B000000}" name="# CUOTAS"/>
    <tableColumn id="12" xr3:uid="{00000000-0010-0000-0100-00000C000000}" name="ENERO"/>
    <tableColumn id="13" xr3:uid="{00000000-0010-0000-0100-00000D000000}" name="FEBRERO"/>
    <tableColumn id="14" xr3:uid="{00000000-0010-0000-0100-00000E000000}" name="MARZO"/>
    <tableColumn id="15" xr3:uid="{00000000-0010-0000-0100-00000F000000}" name="Columna2"/>
    <tableColumn id="16" xr3:uid="{00000000-0010-0000-0100-000010000000}" name="SALDO"/>
  </tableColumns>
  <tableStyleInfo name="Seg Pag-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2:AM96" headerRowCount="0" totalsRowCount="1">
  <tableColumns count="39">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 id="16" xr3:uid="{00000000-0010-0000-0200-000010000000}" name="Column16"/>
    <tableColumn id="17" xr3:uid="{00000000-0010-0000-0200-000011000000}" name="Column17"/>
    <tableColumn id="18" xr3:uid="{00000000-0010-0000-0200-000012000000}" name="Column18"/>
    <tableColumn id="19" xr3:uid="{00000000-0010-0000-0200-000013000000}" name="Column19"/>
    <tableColumn id="20" xr3:uid="{00000000-0010-0000-0200-000014000000}" name="Column20"/>
    <tableColumn id="21" xr3:uid="{00000000-0010-0000-0200-000015000000}" name="Column21"/>
    <tableColumn id="22" xr3:uid="{00000000-0010-0000-0200-000016000000}" name="Column22"/>
    <tableColumn id="23" xr3:uid="{00000000-0010-0000-0200-000017000000}" name="Column23"/>
    <tableColumn id="24" xr3:uid="{00000000-0010-0000-0200-000018000000}" name="Column24"/>
    <tableColumn id="25" xr3:uid="{00000000-0010-0000-0200-000019000000}" name="Column25"/>
    <tableColumn id="26" xr3:uid="{00000000-0010-0000-0200-00001A000000}" name="Column26"/>
    <tableColumn id="27" xr3:uid="{00000000-0010-0000-0200-00001B000000}" name="Column27"/>
    <tableColumn id="28" xr3:uid="{00000000-0010-0000-0200-00001C000000}" name="Column28"/>
    <tableColumn id="29" xr3:uid="{00000000-0010-0000-0200-00001D000000}" name="Column29"/>
    <tableColumn id="30" xr3:uid="{00000000-0010-0000-0200-00001E000000}" name="Column30"/>
    <tableColumn id="31" xr3:uid="{00000000-0010-0000-0200-00001F000000}" name="Column31"/>
    <tableColumn id="32" xr3:uid="{00000000-0010-0000-0200-000020000000}" name="Column32"/>
    <tableColumn id="33" xr3:uid="{00000000-0010-0000-0200-000021000000}" name="Column33"/>
    <tableColumn id="34" xr3:uid="{00000000-0010-0000-0200-000022000000}" name="Column34"/>
    <tableColumn id="35" xr3:uid="{00000000-0010-0000-0200-000023000000}" name="Column35"/>
    <tableColumn id="36" xr3:uid="{00000000-0010-0000-0200-000024000000}" name="Column36" totalsRowFunction="custom">
      <totalsRowFormula>L96-N96-O96-P96-Q96-R96-S96-T96-U96-V96-W96-X96-Y96-Z96-AA96-AB96-AC96-AD96-AE96-AF96-AG96-AH96-AI96</totalsRowFormula>
    </tableColumn>
    <tableColumn id="37" xr3:uid="{00000000-0010-0000-0200-000025000000}" name="Column37"/>
    <tableColumn id="38" xr3:uid="{00000000-0010-0000-0200-000026000000}" name="Column38"/>
    <tableColumn id="39" xr3:uid="{00000000-0010-0000-0200-000027000000}" name="Column39"/>
  </tableColumns>
  <tableStyleInfo name="Aut.27 jun-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9700195&amp;isFromPublicArea=True&amp;isModal=true&amp;asPopupView=true" TargetMode="External"/><Relationship Id="rId21" Type="http://schemas.openxmlformats.org/officeDocument/2006/relationships/hyperlink" Target="https://community.secop.gov.co/Public/Tendering/OpportunityDetail/Index?noticeUID=CO1.NTC.9693143&amp;isFromPublicArea=True&amp;isModal=true&amp;asPopupView=true" TargetMode="External"/><Relationship Id="rId42" Type="http://schemas.openxmlformats.org/officeDocument/2006/relationships/hyperlink" Target="https://community.secop.gov.co/Public/Tendering/OpportunityDetail/Index?noticeUID=CO1.NTC.9758440&amp;isFromPublicArea=True&amp;isModal=true&amp;asPopupView=true" TargetMode="External"/><Relationship Id="rId47" Type="http://schemas.openxmlformats.org/officeDocument/2006/relationships/hyperlink" Target="https://community.secop.gov.co/Public/Tendering/OpportunityDetail/Index?noticeUID=CO1.NTC.9760408&amp;isFromPublicArea=True&amp;isModal=true&amp;asPopupView=true" TargetMode="External"/><Relationship Id="rId63" Type="http://schemas.openxmlformats.org/officeDocument/2006/relationships/hyperlink" Target="https://community.secop.gov.co/Public/Tendering/OpportunityDetail/Index?noticeUID=CO1.NTC.9785546&amp;isFromPublicArea=True&amp;isModal=true&amp;asPopupView=true" TargetMode="External"/><Relationship Id="rId68" Type="http://schemas.openxmlformats.org/officeDocument/2006/relationships/hyperlink" Target="https://community.secop.gov.co/Public/Tendering/OpportunityDetail/Index?noticeUID=CO1.NTC.9787268&amp;isFromPublicArea=True&amp;isModal=true&amp;asPopupView=true" TargetMode="External"/><Relationship Id="rId84" Type="http://schemas.openxmlformats.org/officeDocument/2006/relationships/hyperlink" Target="https://community.secop.gov.co/Public/Tendering/OpportunityDetail/Index?noticeUID=CO1.NTC.9797942&amp;isFromPublicArea=True&amp;isModal=true&amp;asPopupView=true" TargetMode="External"/><Relationship Id="rId89" Type="http://schemas.openxmlformats.org/officeDocument/2006/relationships/hyperlink" Target="https://community.secop.gov.co/Public/Tendering/OpportunityDetail/Index?noticeUID=CO1.NTC.9852568&amp;isFromPublicArea=True&amp;isModal=true&amp;asPopupView=true" TargetMode="External"/><Relationship Id="rId16" Type="http://schemas.openxmlformats.org/officeDocument/2006/relationships/hyperlink" Target="https://community.secop.gov.co/Public/Tendering/OpportunityDetail/Index?noticeUID=CO1.NTC.9689404&amp;isFromPublicArea=True&amp;isModal=true&amp;asPopupView=true" TargetMode="External"/><Relationship Id="rId11" Type="http://schemas.openxmlformats.org/officeDocument/2006/relationships/hyperlink" Target="https://community.secop.gov.co/Public/Tendering/OpportunityDetail/Index?noticeUID=CO1.NTC.9675857&amp;isFromPublicArea=True&amp;isModal=true&amp;asPopupView=true" TargetMode="External"/><Relationship Id="rId32" Type="http://schemas.openxmlformats.org/officeDocument/2006/relationships/hyperlink" Target="https://community.secop.gov.co/Public/Tendering/OpportunityDetail/Index?noticeUID=CO1.NTC.9724042&amp;isFromPublicArea=True&amp;isModal=true&amp;asPopupView=true" TargetMode="External"/><Relationship Id="rId37" Type="http://schemas.openxmlformats.org/officeDocument/2006/relationships/hyperlink" Target="https://community.secop.gov.co/Public/Tendering/OpportunityDetail/Index?noticeUID=CO1.NTC.9728566&amp;isFromPublicArea=True&amp;isModal=true&amp;asPopupView=true" TargetMode="External"/><Relationship Id="rId53" Type="http://schemas.openxmlformats.org/officeDocument/2006/relationships/hyperlink" Target="https://community.secop.gov.co/Public/Tendering/OpportunityDetail/Index?noticeUID=CO1.NTC.9773448&amp;isFromPublicArea=True&amp;isModal=true&amp;asPopupView=true" TargetMode="External"/><Relationship Id="rId58" Type="http://schemas.openxmlformats.org/officeDocument/2006/relationships/hyperlink" Target="https://community.secop.gov.co/Public/Tendering/OpportunityDetail/Index?noticeUID=CO1.NTC.9774044&amp;isFromPublicArea=True&amp;isModal=true&amp;asPopupView=true" TargetMode="External"/><Relationship Id="rId74" Type="http://schemas.openxmlformats.org/officeDocument/2006/relationships/hyperlink" Target="https://community.secop.gov.co/Public/Tendering/OpportunityDetail/Index?noticeUID=CO1.NTC.9792890&amp;isFromPublicArea=True&amp;isModal=true&amp;asPopupView=true" TargetMode="External"/><Relationship Id="rId79" Type="http://schemas.openxmlformats.org/officeDocument/2006/relationships/hyperlink" Target="https://community.secop.gov.co/Public/Tendering/OpportunityDetail/Index?noticeUID=CO1.NTC.9796043&amp;isFromPublicArea=True&amp;isModal=true&amp;asPopupView=true" TargetMode="External"/><Relationship Id="rId102" Type="http://schemas.openxmlformats.org/officeDocument/2006/relationships/hyperlink" Target="https://community.secop.gov.co/Public/Tendering/OpportunityDetail/Index?noticeUID=CO1.NTC.10090143&amp;isFromPublicArea=True&amp;isModal=true&amp;asPopupView=true" TargetMode="External"/><Relationship Id="rId5" Type="http://schemas.openxmlformats.org/officeDocument/2006/relationships/hyperlink" Target="https://community.secop.gov.co/Public/Tendering/OpportunityDetail/Index?noticeUID=CO1.NTC.9651468&amp;isFromPublicArea=True&amp;isModal=true&amp;asPopupView=true" TargetMode="External"/><Relationship Id="rId90" Type="http://schemas.openxmlformats.org/officeDocument/2006/relationships/hyperlink" Target="https://community.secop.gov.co/Public/Tendering/OpportunityDetail/Index?noticeUID=CO1.NTC.9854140&amp;isFromPublicArea=True&amp;isModal=true&amp;asPopupView=true" TargetMode="External"/><Relationship Id="rId95" Type="http://schemas.openxmlformats.org/officeDocument/2006/relationships/hyperlink" Target="https://community.secop.gov.co/Public/Tendering/OpportunityDetail/Index?noticeUID=CO1.NTC.9916934&amp;isFromPublicArea=True&amp;isModal=true&amp;asPopupView=true" TargetMode="External"/><Relationship Id="rId22" Type="http://schemas.openxmlformats.org/officeDocument/2006/relationships/hyperlink" Target="https://community.secop.gov.co/Public/Tendering/OpportunityDetail/Index?noticeUID=CO1.NTC.9694162&amp;isFromPublicArea=True&amp;isModal=true&amp;asPopupView=true" TargetMode="External"/><Relationship Id="rId27" Type="http://schemas.openxmlformats.org/officeDocument/2006/relationships/hyperlink" Target="https://community.secop.gov.co/Public/Tendering/OpportunityDetail/Index?noticeUID=CO1.NTC.9701595&amp;isFromPublicArea=True&amp;isModal=true&amp;asPopupView=true" TargetMode="External"/><Relationship Id="rId43" Type="http://schemas.openxmlformats.org/officeDocument/2006/relationships/hyperlink" Target="https://community.secop.gov.co/Public/Tendering/OpportunityDetail/Index?noticeUID=CO1.NTC.9759175&amp;isFromPublicArea=True&amp;isModal=true&amp;asPopupView=true" TargetMode="External"/><Relationship Id="rId48" Type="http://schemas.openxmlformats.org/officeDocument/2006/relationships/hyperlink" Target="https://community.secop.gov.co/Public/Tendering/OpportunityDetail/Index?noticeUID=CO1.NTC.9760841&amp;isFromPublicArea=True&amp;isModal=true&amp;asPopupView=true" TargetMode="External"/><Relationship Id="rId64" Type="http://schemas.openxmlformats.org/officeDocument/2006/relationships/hyperlink" Target="https://community.secop.gov.co/Public/Tendering/OpportunityDetail/Index?noticeUID=CO1.NTC.9785861&amp;isFromPublicArea=True&amp;isModal=true&amp;asPopupView=true" TargetMode="External"/><Relationship Id="rId69" Type="http://schemas.openxmlformats.org/officeDocument/2006/relationships/hyperlink" Target="https://community.secop.gov.co/Public/Tendering/OpportunityDetail/Index?noticeUID=CO1.NTC.9787932&amp;isFromPublicArea=True&amp;isModal=true&amp;asPopupView=true" TargetMode="External"/><Relationship Id="rId80" Type="http://schemas.openxmlformats.org/officeDocument/2006/relationships/hyperlink" Target="https://community.secop.gov.co/Public/Tendering/OpportunityDetail/Index?noticeUID=CO1.NTC.9796878&amp;isFromPublicArea=True&amp;isModal=true&amp;asPopupView=true" TargetMode="External"/><Relationship Id="rId85" Type="http://schemas.openxmlformats.org/officeDocument/2006/relationships/hyperlink" Target="https://community.secop.gov.co/Public/Tendering/OpportunityDetail/Index?noticeUID=CO1.NTC.9814272&amp;isFromPublicArea=True&amp;isModal=true&amp;asPopupView=true" TargetMode="External"/><Relationship Id="rId12" Type="http://schemas.openxmlformats.org/officeDocument/2006/relationships/hyperlink" Target="https://community.secop.gov.co/Public/Tendering/OpportunityDetail/Index?noticeUID=CO1.NTC.9676085&amp;isFromPublicArea=True&amp;isModal=true&amp;asPopupView=true" TargetMode="External"/><Relationship Id="rId17" Type="http://schemas.openxmlformats.org/officeDocument/2006/relationships/hyperlink" Target="https://community.secop.gov.co/Public/Tendering/OpportunityDetail/Index?noticeUID=CO1.NTC.9690331&amp;isFromPublicArea=True&amp;isModal=true&amp;asPopupView=true" TargetMode="External"/><Relationship Id="rId33" Type="http://schemas.openxmlformats.org/officeDocument/2006/relationships/hyperlink" Target="https://community.secop.gov.co/Public/Tendering/OpportunityDetail/Index?noticeUID=CO1.NTC.9727093&amp;isFromPublicArea=True&amp;isModal=true&amp;asPopupView=true" TargetMode="External"/><Relationship Id="rId38" Type="http://schemas.openxmlformats.org/officeDocument/2006/relationships/hyperlink" Target="https://community.secop.gov.co/Public/Tendering/OpportunityDetail/Index?noticeUID=CO1.NTC.9754758&amp;isFromPublicArea=True&amp;isModal=true&amp;asPopupView=true" TargetMode="External"/><Relationship Id="rId59" Type="http://schemas.openxmlformats.org/officeDocument/2006/relationships/hyperlink" Target="https://community.secop.gov.co/Public/Tendering/OpportunityDetail/Index?noticeUID=CO1.NTC.9774062&amp;isFromPublicArea=True&amp;isModal=true&amp;asPopupView=true" TargetMode="External"/><Relationship Id="rId103" Type="http://schemas.openxmlformats.org/officeDocument/2006/relationships/hyperlink" Target="https://community.secop.gov.co/Public/Tendering/OpportunityDetail/Index?noticeUID=CO1.NTC.10108427&amp;isFromPublicArea=True&amp;isModal=true&amp;asPopupView=true" TargetMode="External"/><Relationship Id="rId20" Type="http://schemas.openxmlformats.org/officeDocument/2006/relationships/hyperlink" Target="https://community.secop.gov.co/Public/Tendering/OpportunityDetail/Index?noticeUID=CO1.NTC.9692454&amp;isFromPublicArea=True&amp;isModal=true&amp;asPopupView=true" TargetMode="External"/><Relationship Id="rId41" Type="http://schemas.openxmlformats.org/officeDocument/2006/relationships/hyperlink" Target="https://community.secop.gov.co/Public/Tendering/OpportunityDetail/Index?noticeUID=CO1.NTC.9758093&amp;isFromPublicArea=True&amp;isModal=true&amp;asPopupView=true" TargetMode="External"/><Relationship Id="rId54" Type="http://schemas.openxmlformats.org/officeDocument/2006/relationships/hyperlink" Target="https://community.secop.gov.co/Public/Tendering/OpportunityDetail/Index?noticeUID=CO1.NTC.9773703&amp;isFromPublicArea=True&amp;isModal=true&amp;asPopupView=true" TargetMode="External"/><Relationship Id="rId62" Type="http://schemas.openxmlformats.org/officeDocument/2006/relationships/hyperlink" Target="https://community.secop.gov.co/Public/Tendering/OpportunityDetail/Index?noticeUID=CO1.NTC.9785283&amp;isFromPublicArea=True&amp;isModal=true&amp;asPopupView=true" TargetMode="External"/><Relationship Id="rId70" Type="http://schemas.openxmlformats.org/officeDocument/2006/relationships/hyperlink" Target="https://community.secop.gov.co/Public/Tendering/OpportunityDetail/Index?noticeUID=CO1.NTC.9789391&amp;isFromPublicArea=True&amp;isModal=true&amp;asPopupView=true" TargetMode="External"/><Relationship Id="rId75" Type="http://schemas.openxmlformats.org/officeDocument/2006/relationships/hyperlink" Target="https://community.secop.gov.co/Public/Tendering/OpportunityDetail/Index?noticeUID=CO1.NTC.9793569&amp;isFromPublicArea=True&amp;isModal=true&amp;asPopupView=true" TargetMode="External"/><Relationship Id="rId83" Type="http://schemas.openxmlformats.org/officeDocument/2006/relationships/hyperlink" Target="https://community.secop.gov.co/Public/Tendering/OpportunityDetail/Index?noticeUID=CO1.NTC.9797671&amp;isFromPublicArea=True&amp;isModal=true&amp;asPopupView=true" TargetMode="External"/><Relationship Id="rId88" Type="http://schemas.openxmlformats.org/officeDocument/2006/relationships/hyperlink" Target="https://community.secop.gov.co/Public/Tendering/OpportunityDetail/Index?noticeUID=CO1.NTC.9851703&amp;isFromPublicArea=True&amp;isModal=true&amp;asPopupView=true" TargetMode="External"/><Relationship Id="rId91" Type="http://schemas.openxmlformats.org/officeDocument/2006/relationships/hyperlink" Target="https://community.secop.gov.co/Public/Tendering/OpportunityDetail/Index?noticeUID=CO1.NTC.9855162&amp;isFromPublicArea=True&amp;isModal=true&amp;asPopupView=true" TargetMode="External"/><Relationship Id="rId96" Type="http://schemas.openxmlformats.org/officeDocument/2006/relationships/hyperlink" Target="https://community.secop.gov.co/Public/Tendering/OpportunityDetail/Index?noticeUID=CO1.NTC.9919644&amp;isFromPublicArea=True&amp;isModal=true&amp;asPopupView=true" TargetMode="External"/><Relationship Id="rId1" Type="http://schemas.openxmlformats.org/officeDocument/2006/relationships/hyperlink" Target="https://community.secop.gov.co/Public/Tendering/OpportunityDetail/Index?noticeUID=CO1.NTC.9568957&amp;isFromPublicArea=True&amp;isModal=true&amp;asPopupView=true" TargetMode="External"/><Relationship Id="rId6" Type="http://schemas.openxmlformats.org/officeDocument/2006/relationships/hyperlink" Target="https://community.secop.gov.co/Public/Tendering/OpportunityDetail/Index?noticeUID=CO1.NTC.9652220&amp;isFromPublicArea=True&amp;isModal=true&amp;asPopupView=true" TargetMode="External"/><Relationship Id="rId15" Type="http://schemas.openxmlformats.org/officeDocument/2006/relationships/hyperlink" Target="https://community.secop.gov.co/Public/Tendering/OpportunityDetail/Index?noticeUID=CO1.NTC.9677039&amp;isFromPublicArea=True&amp;isModal=true&amp;asPopupView=true" TargetMode="External"/><Relationship Id="rId23" Type="http://schemas.openxmlformats.org/officeDocument/2006/relationships/hyperlink" Target="https://community.secop.gov.co/Public/Tendering/OpportunityDetail/Index?noticeUID=CO1.NTC.9695016&amp;isFromPublicArea=True&amp;isModal=true&amp;asPopupView=true" TargetMode="External"/><Relationship Id="rId28" Type="http://schemas.openxmlformats.org/officeDocument/2006/relationships/hyperlink" Target="https://community.secop.gov.co/Public/Tendering/OpportunityDetail/Index?noticeUID=CO1.NTC.9702435&amp;isFromPublicArea=True&amp;isModal=true&amp;asPopupView=true" TargetMode="External"/><Relationship Id="rId36" Type="http://schemas.openxmlformats.org/officeDocument/2006/relationships/hyperlink" Target="https://community.secop.gov.co/Public/Tendering/OpportunityDetail/Index?noticeUID=CO1.NTC.9728418&amp;isFromPublicArea=True&amp;isModal=true&amp;asPopupView=true" TargetMode="External"/><Relationship Id="rId49" Type="http://schemas.openxmlformats.org/officeDocument/2006/relationships/hyperlink" Target="https://community.secop.gov.co/Public/Tendering/OpportunityDetail/Index?noticeUID=CO1.NTC.9761307&amp;isFromPublicArea=True&amp;isModal=true&amp;asPopupView=true" TargetMode="External"/><Relationship Id="rId57" Type="http://schemas.openxmlformats.org/officeDocument/2006/relationships/hyperlink" Target="https://community.secop.gov.co/Public/Tendering/OpportunityDetail/Index?noticeUID=CO1.NTC.9774212&amp;isFromPublicArea=True&amp;isModal=true&amp;asPopupView=true" TargetMode="External"/><Relationship Id="rId106" Type="http://schemas.openxmlformats.org/officeDocument/2006/relationships/printerSettings" Target="../printerSettings/printerSettings1.bin"/><Relationship Id="rId10" Type="http://schemas.openxmlformats.org/officeDocument/2006/relationships/hyperlink" Target="https://community.secop.gov.co/Public/Tendering/OpportunityDetail/Index?noticeUID=CO1.NTC.9675392&amp;isFromPublicArea=True&amp;isModal=true&amp;asPopupView=true" TargetMode="External"/><Relationship Id="rId31" Type="http://schemas.openxmlformats.org/officeDocument/2006/relationships/hyperlink" Target="https://community.secop.gov.co/Public/Tendering/OpportunityDetail/Index?noticeUID=CO1.NTC.9723248&amp;isFromPublicArea=True&amp;isModal=true&amp;asPopupView=true" TargetMode="External"/><Relationship Id="rId44" Type="http://schemas.openxmlformats.org/officeDocument/2006/relationships/hyperlink" Target="https://community.secop.gov.co/Public/Tendering/OpportunityDetail/Index?noticeUID=CO1.NTC.9759092&amp;isFromPublicArea=True&amp;isModal=true&amp;asPopupView=true" TargetMode="External"/><Relationship Id="rId52" Type="http://schemas.openxmlformats.org/officeDocument/2006/relationships/hyperlink" Target="https://community.secop.gov.co/Public/Tendering/OpportunityDetail/Index?noticeUID=CO1.NTC.9773164&amp;isFromPublicArea=True&amp;isModal=true&amp;asPopupView=true" TargetMode="External"/><Relationship Id="rId60" Type="http://schemas.openxmlformats.org/officeDocument/2006/relationships/hyperlink" Target="https://community.secop.gov.co/Public/Tendering/OpportunityDetail/Index?noticeUID=CO1.NTC.9784589&amp;isFromPublicArea=True&amp;isModal=true&amp;asPopupView=true" TargetMode="External"/><Relationship Id="rId65" Type="http://schemas.openxmlformats.org/officeDocument/2006/relationships/hyperlink" Target="https://community.secop.gov.co/Public/Tendering/OpportunityDetail/Index?noticeUID=CO1.NTC.9786309&amp;isFromPublicArea=True&amp;isModal=true&amp;asPopupView=true" TargetMode="External"/><Relationship Id="rId73" Type="http://schemas.openxmlformats.org/officeDocument/2006/relationships/hyperlink" Target="https://community.secop.gov.co/Public/Tendering/OpportunityDetail/Index?noticeUID=CO1.NTC.9792516&amp;isFromPublicArea=True&amp;isModal=true&amp;asPopupView=true" TargetMode="External"/><Relationship Id="rId78" Type="http://schemas.openxmlformats.org/officeDocument/2006/relationships/hyperlink" Target="https://community.secop.gov.co/Public/Tendering/OpportunityDetail/Index?noticeUID=CO1.NTC.9795877&amp;isFromPublicArea=True&amp;isModal=true&amp;asPopupView=true" TargetMode="External"/><Relationship Id="rId81" Type="http://schemas.openxmlformats.org/officeDocument/2006/relationships/hyperlink" Target="https://community.secop.gov.co/Public/Tendering/OpportunityDetail/Index?noticeUID=CO1.NTC.9796400&amp;isFromPublicArea=True&amp;isModal=true&amp;asPopupView=true" TargetMode="External"/><Relationship Id="rId86" Type="http://schemas.openxmlformats.org/officeDocument/2006/relationships/hyperlink" Target="https://community.secop.gov.co/Public/Tendering/OpportunityDetail/Index?noticeUID=CO1.NTC.9815692&amp;isFromPublicArea=True&amp;isModal=true&amp;asPopupView=true" TargetMode="External"/><Relationship Id="rId94" Type="http://schemas.openxmlformats.org/officeDocument/2006/relationships/hyperlink" Target="https://community.secop.gov.co/Public/Tendering/OpportunityDetail/Index?noticeUID=CO1.NTC.9878098&amp;isFromPublicArea=True&amp;isModal=true&amp;asPopupView=true" TargetMode="External"/><Relationship Id="rId99" Type="http://schemas.openxmlformats.org/officeDocument/2006/relationships/hyperlink" Target="https://community.secop.gov.co/Public/Tendering/OpportunityDetail/Index?noticeUID=CO1.NTC.9938883&amp;isFromPublicArea=True&amp;isModal=true&amp;asPopupView=true" TargetMode="External"/><Relationship Id="rId101" Type="http://schemas.openxmlformats.org/officeDocument/2006/relationships/hyperlink" Target="https://community.secop.gov.co/Public/Tendering/OpportunityDetail/Index?noticeUID=CO1.NTC.10056096&amp;isFromPublicArea=True&amp;isModal=true&amp;asPopupView=true" TargetMode="External"/><Relationship Id="rId4" Type="http://schemas.openxmlformats.org/officeDocument/2006/relationships/hyperlink" Target="https://community.secop.gov.co/Public/Tendering/OpportunityDetail/Index?noticeUID=CO1.NTC.9586629&amp;isFromPublicArea=True&amp;isModal=true&amp;asPopupView=true" TargetMode="External"/><Relationship Id="rId9" Type="http://schemas.openxmlformats.org/officeDocument/2006/relationships/hyperlink" Target="https://community.secop.gov.co/Public/Tendering/OpportunityDetail/Index?noticeUID=CO1.NTC.9674906&amp;isFromPublicArea=True&amp;isModal=true&amp;asPopupView=true" TargetMode="External"/><Relationship Id="rId13" Type="http://schemas.openxmlformats.org/officeDocument/2006/relationships/hyperlink" Target="https://community.secop.gov.co/Public/Tendering/OpportunityDetail/Index?noticeUID=CO1.NTC.9676523&amp;isFromPublicArea=True&amp;isModal=true&amp;asPopupView=true" TargetMode="External"/><Relationship Id="rId18" Type="http://schemas.openxmlformats.org/officeDocument/2006/relationships/hyperlink" Target="https://community.secop.gov.co/Public/Tendering/OpportunityDetail/Index?noticeUID=CO1.NTC.9691436&amp;isFromPublicArea=True&amp;isModal=true&amp;asPopupView=true" TargetMode="External"/><Relationship Id="rId39" Type="http://schemas.openxmlformats.org/officeDocument/2006/relationships/hyperlink" Target="https://community.secop.gov.co/Public/Tendering/OpportunityDetail/Index?noticeUID=CO1.NTC.9755234&amp;isFromPublicArea=True&amp;isModal=true&amp;asPopupView=true" TargetMode="External"/><Relationship Id="rId34" Type="http://schemas.openxmlformats.org/officeDocument/2006/relationships/hyperlink" Target="https://community.secop.gov.co/Public/Tendering/OpportunityDetail/Index?noticeUID=CO1.NTC.9727740&amp;isFromPublicArea=True&amp;isModal=true&amp;asPopupView=true" TargetMode="External"/><Relationship Id="rId50" Type="http://schemas.openxmlformats.org/officeDocument/2006/relationships/hyperlink" Target="https://community.secop.gov.co/Public/Tendering/OpportunityDetail/Index?noticeUID=CO1.NTC.9773107&amp;isFromPublicArea=True&amp;isModal=true&amp;asPopupView=true" TargetMode="External"/><Relationship Id="rId55" Type="http://schemas.openxmlformats.org/officeDocument/2006/relationships/hyperlink" Target="https://community.secop.gov.co/Public/Tendering/OpportunityDetail/Index?noticeUID=CO1.NTC.9773837&amp;isFromPublicArea=True&amp;isModal=true&amp;asPopupView=true" TargetMode="External"/><Relationship Id="rId76" Type="http://schemas.openxmlformats.org/officeDocument/2006/relationships/hyperlink" Target="https://community.secop.gov.co/Public/Tendering/OpportunityDetail/Index?noticeUID=CO1.NTC.9794149&amp;isFromPublicArea=True&amp;isModal=true&amp;asPopupView=true" TargetMode="External"/><Relationship Id="rId97" Type="http://schemas.openxmlformats.org/officeDocument/2006/relationships/hyperlink" Target="https://community.secop.gov.co/Public/Tendering/OpportunityDetail/Index?noticeUID=CO1.NTC.9920602&amp;isFromPublicArea=True&amp;isModal=true&amp;asPopupView=true" TargetMode="External"/><Relationship Id="rId104" Type="http://schemas.openxmlformats.org/officeDocument/2006/relationships/hyperlink" Target="https://community.secop.gov.co/Public/Tendering/OpportunityDetail/Index?noticeUID=CO1.NTC.9796667&amp;isFromPublicArea=True&amp;isModal=true&amp;asPopupView=true" TargetMode="External"/><Relationship Id="rId7" Type="http://schemas.openxmlformats.org/officeDocument/2006/relationships/hyperlink" Target="https://community.secop.gov.co/Public/Tendering/OpportunityDetail/Index?noticeUID=CO1.NTC.9653101&amp;isFromPublicArea=True&amp;isModal=true&amp;asPopupView=true" TargetMode="External"/><Relationship Id="rId71" Type="http://schemas.openxmlformats.org/officeDocument/2006/relationships/hyperlink" Target="https://community.secop.gov.co/Public/Tendering/OpportunityDetail/Index?noticeUID=CO1.NTC.9790772&amp;isFromPublicArea=True&amp;isModal=true&amp;asPopupView=true" TargetMode="External"/><Relationship Id="rId92" Type="http://schemas.openxmlformats.org/officeDocument/2006/relationships/hyperlink" Target="https://community.secop.gov.co/Public/Tendering/OpportunityDetail/Index?noticeUID=CO1.NTC.9855412&amp;isFromPublicArea=True&amp;isModal=true&amp;asPopupView=true" TargetMode="External"/><Relationship Id="rId2" Type="http://schemas.openxmlformats.org/officeDocument/2006/relationships/hyperlink" Target="https://community.secop.gov.co/Public/Tendering/OpportunityDetail/Index?noticeUID=CO1.NTC.9585931&amp;isFromPublicArea=True&amp;isModal=true&amp;asPopupView=true" TargetMode="External"/><Relationship Id="rId29" Type="http://schemas.openxmlformats.org/officeDocument/2006/relationships/hyperlink" Target="https://community.secop.gov.co/Public/Tendering/OpportunityDetail/Index?noticeUID=CO1.NTC.9703115&amp;isFromPublicArea=True&amp;isModal=true&amp;asPopupView=true" TargetMode="External"/><Relationship Id="rId24" Type="http://schemas.openxmlformats.org/officeDocument/2006/relationships/hyperlink" Target="https://community.secop.gov.co/Public/Tendering/OpportunityDetail/Index?noticeUID=CO1.NTC.9695516&amp;isFromPublicArea=True&amp;isModal=true&amp;asPopupView=true" TargetMode="External"/><Relationship Id="rId40" Type="http://schemas.openxmlformats.org/officeDocument/2006/relationships/hyperlink" Target="https://community.secop.gov.co/Public/Tendering/OpportunityDetail/Index?noticeUID=CO1.NTC.9757507&amp;isFromPublicArea=True&amp;isModal=true&amp;asPopupView=true" TargetMode="External"/><Relationship Id="rId45" Type="http://schemas.openxmlformats.org/officeDocument/2006/relationships/hyperlink" Target="https://community.secop.gov.co/Public/Tendering/OpportunityDetail/Index?noticeUID=CO1.NTC.9759644&amp;isFromPublicArea=True&amp;isModal=true&amp;asPopupView=true" TargetMode="External"/><Relationship Id="rId66" Type="http://schemas.openxmlformats.org/officeDocument/2006/relationships/hyperlink" Target="https://community.secop.gov.co/Public/Tendering/OpportunityDetail/Index?noticeUID=CO1.NTC.9786182&amp;isFromPublicArea=True&amp;isModal=true&amp;asPopupView=true" TargetMode="External"/><Relationship Id="rId87" Type="http://schemas.openxmlformats.org/officeDocument/2006/relationships/hyperlink" Target="https://community.secop.gov.co/Public/Tendering/OpportunityDetail/Index?noticeUID=CO1.NTC.9850121&amp;isFromPublicArea=True&amp;isModal=true&amp;asPopupView=true" TargetMode="External"/><Relationship Id="rId61" Type="http://schemas.openxmlformats.org/officeDocument/2006/relationships/hyperlink" Target="https://community.secop.gov.co/Public/Tendering/OpportunityDetail/Index?noticeUID=CO1.NTC.9784899&amp;isFromPublicArea=True&amp;isModal=true&amp;asPopupView=true" TargetMode="External"/><Relationship Id="rId82" Type="http://schemas.openxmlformats.org/officeDocument/2006/relationships/hyperlink" Target="https://community.secop.gov.co/Public/Tendering/OpportunityDetail/Index?noticeUID=CO1.NTC.9797257&amp;isFromPublicArea=True&amp;isModal=true&amp;asPopupView=true" TargetMode="External"/><Relationship Id="rId19" Type="http://schemas.openxmlformats.org/officeDocument/2006/relationships/hyperlink" Target="https://community.secop.gov.co/Public/Tendering/OpportunityDetail/Index?noticeUID=CO1.NTC.9691536&amp;isFromPublicArea=True&amp;isModal=true&amp;asPopupView=true" TargetMode="External"/><Relationship Id="rId14" Type="http://schemas.openxmlformats.org/officeDocument/2006/relationships/hyperlink" Target="https://community.secop.gov.co/Public/Tendering/OpportunityDetail/Index?noticeUID=CO1.NTC.9676839&amp;isFromPublicArea=True&amp;isModal=true&amp;asPopupView=true" TargetMode="External"/><Relationship Id="rId30" Type="http://schemas.openxmlformats.org/officeDocument/2006/relationships/hyperlink" Target="https://community.secop.gov.co/Public/Tendering/OpportunityDetail/Index?noticeUID=CO1.NTC.9703586&amp;isFromPublicArea=True&amp;isModal=true&amp;asPopupView=true" TargetMode="External"/><Relationship Id="rId35" Type="http://schemas.openxmlformats.org/officeDocument/2006/relationships/hyperlink" Target="https://community.secop.gov.co/Public/Tendering/OpportunityDetail/Index?noticeUID=CO1.NTC.9728067&amp;isFromPublicArea=True&amp;isModal=true&amp;asPopupView=true" TargetMode="External"/><Relationship Id="rId56" Type="http://schemas.openxmlformats.org/officeDocument/2006/relationships/hyperlink" Target="https://community.secop.gov.co/Public/Tendering/OpportunityDetail/Index?noticeUID=CO1.NTC.9773867&amp;isFromPublicArea=True&amp;isModal=true&amp;asPopupView=true" TargetMode="External"/><Relationship Id="rId77" Type="http://schemas.openxmlformats.org/officeDocument/2006/relationships/hyperlink" Target="https://community.secop.gov.co/Public/Tendering/OpportunityDetail/Index?noticeUID=CO1.NTC.9795119&amp;isFromPublicArea=True&amp;isModal=true&amp;asPopupView=true" TargetMode="External"/><Relationship Id="rId100" Type="http://schemas.openxmlformats.org/officeDocument/2006/relationships/hyperlink" Target="https://community.secop.gov.co/Public/Tendering/OpportunityDetail/Index?noticeUID=CO1.NTC.9968747&amp;isFromPublicArea=True&amp;isModal=true&amp;asPopupView=true" TargetMode="External"/><Relationship Id="rId105" Type="http://schemas.openxmlformats.org/officeDocument/2006/relationships/hyperlink" Target="https://community.secop.gov.co/Public/Tendering/OpportunityDetail/Index?noticeUID=CO1.NTC.9924711&amp;isFromPublicArea=True&amp;isModal=true&amp;asPopupView=true" TargetMode="External"/><Relationship Id="rId8" Type="http://schemas.openxmlformats.org/officeDocument/2006/relationships/hyperlink" Target="https://community.secop.gov.co/Public/Tendering/OpportunityDetail/Index?noticeUID=CO1.NTC.9653516&amp;isFromPublicArea=True&amp;isModal=true&amp;asPopupView=true" TargetMode="External"/><Relationship Id="rId51" Type="http://schemas.openxmlformats.org/officeDocument/2006/relationships/hyperlink" Target="https://community.secop.gov.co/Public/Tendering/OpportunityDetail/Index?noticeUID=CO1.NTC.9773064&amp;isFromPublicArea=True&amp;isModal=true&amp;asPopupView=true" TargetMode="External"/><Relationship Id="rId72" Type="http://schemas.openxmlformats.org/officeDocument/2006/relationships/hyperlink" Target="https://community.secop.gov.co/Public/Tendering/OpportunityDetail/Index?noticeUID=CO1.NTC.9791575&amp;isFromPublicArea=True&amp;isModal=true&amp;asPopupView=true" TargetMode="External"/><Relationship Id="rId93" Type="http://schemas.openxmlformats.org/officeDocument/2006/relationships/hyperlink" Target="https://community.secop.gov.co/Public/Tendering/OpportunityDetail/Index?noticeUID=CO1.NTC.9877859&amp;isFromPublicArea=True&amp;isModal=true&amp;asPopupView=true" TargetMode="External"/><Relationship Id="rId98" Type="http://schemas.openxmlformats.org/officeDocument/2006/relationships/hyperlink" Target="https://community.secop.gov.co/Public/Tendering/OpportunityDetail/Index?noticeUID=CO1.NTC.9930651&amp;isFromPublicArea=True&amp;isModal=true&amp;asPopupView=true" TargetMode="External"/><Relationship Id="rId3" Type="http://schemas.openxmlformats.org/officeDocument/2006/relationships/hyperlink" Target="https://community.secop.gov.co/Public/Tendering/OpportunityDetail/Index?noticeUID=CO1.NTC.9585985&amp;isFromPublicArea=True&amp;isModal=true&amp;asPopupView=true" TargetMode="External"/><Relationship Id="rId25" Type="http://schemas.openxmlformats.org/officeDocument/2006/relationships/hyperlink" Target="https://community.secop.gov.co/Public/Tendering/OpportunityDetail/Index?noticeUID=CO1.NTC.9697457&amp;isFromPublicArea=True&amp;isModal=true&amp;asPopupView=true" TargetMode="External"/><Relationship Id="rId46" Type="http://schemas.openxmlformats.org/officeDocument/2006/relationships/hyperlink" Target="https://community.secop.gov.co/Public/Tendering/OpportunityDetail/Index?noticeUID=CO1.NTC.9759950&amp;isFromPublicArea=True&amp;isModal=true&amp;asPopupView=true" TargetMode="External"/><Relationship Id="rId67" Type="http://schemas.openxmlformats.org/officeDocument/2006/relationships/hyperlink" Target="https://community.secop.gov.co/Public/Tendering/OpportunityDetail/Index?noticeUID=CO1.NTC.9786852&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C1000"/>
  <sheetViews>
    <sheetView workbookViewId="0"/>
  </sheetViews>
  <sheetFormatPr baseColWidth="10" defaultColWidth="14.44140625" defaultRowHeight="15" customHeight="1" x14ac:dyDescent="0.3"/>
  <cols>
    <col min="1" max="1" width="4.44140625" customWidth="1"/>
    <col min="2" max="2" width="36.5546875" customWidth="1"/>
    <col min="3" max="3" width="15.33203125" customWidth="1"/>
    <col min="4" max="5" width="21.44140625" customWidth="1"/>
    <col min="6" max="6" width="23.44140625" customWidth="1"/>
    <col min="7" max="7" width="21.5546875" customWidth="1"/>
    <col min="8" max="8" width="13" customWidth="1"/>
    <col min="9" max="9" width="18.44140625" customWidth="1"/>
    <col min="10" max="10" width="21.44140625" customWidth="1"/>
    <col min="11" max="11" width="11.6640625" customWidth="1"/>
    <col min="12" max="12" width="24.6640625" customWidth="1"/>
    <col min="13" max="14" width="9.5546875" customWidth="1"/>
    <col min="15" max="15" width="16.5546875" customWidth="1"/>
    <col min="16" max="16" width="16" customWidth="1"/>
    <col min="17" max="17" width="10.6640625" customWidth="1"/>
    <col min="18" max="18" width="12" customWidth="1"/>
    <col min="19" max="29" width="10.6640625" customWidth="1"/>
  </cols>
  <sheetData>
    <row r="5" spans="1:29" ht="15.6" x14ac:dyDescent="0.3">
      <c r="A5" s="42" t="s">
        <v>0</v>
      </c>
      <c r="B5" s="50" t="s">
        <v>1</v>
      </c>
      <c r="C5" s="51" t="s">
        <v>2</v>
      </c>
      <c r="D5" s="50" t="s">
        <v>3</v>
      </c>
      <c r="E5" s="50" t="s">
        <v>4</v>
      </c>
      <c r="F5" s="52" t="s">
        <v>7</v>
      </c>
      <c r="G5" s="53" t="s">
        <v>8</v>
      </c>
      <c r="H5" s="53" t="s">
        <v>9</v>
      </c>
      <c r="I5" s="54" t="s">
        <v>10</v>
      </c>
      <c r="J5" s="55" t="s">
        <v>11</v>
      </c>
      <c r="K5" s="56" t="s">
        <v>12</v>
      </c>
      <c r="L5" s="57" t="s">
        <v>293</v>
      </c>
      <c r="M5" s="57" t="s">
        <v>294</v>
      </c>
      <c r="N5" s="57" t="s">
        <v>295</v>
      </c>
      <c r="O5" s="57" t="s">
        <v>296</v>
      </c>
      <c r="P5" s="58" t="s">
        <v>26</v>
      </c>
      <c r="Q5" s="13"/>
      <c r="R5" s="13"/>
      <c r="S5" s="13"/>
      <c r="T5" s="13"/>
      <c r="U5" s="13"/>
      <c r="V5" s="13"/>
      <c r="W5" s="13"/>
      <c r="X5" s="13"/>
      <c r="Y5" s="13"/>
      <c r="Z5" s="13"/>
      <c r="AA5" s="13"/>
      <c r="AB5" s="13"/>
      <c r="AC5" s="13"/>
    </row>
    <row r="6" spans="1:29" ht="15.75" customHeight="1" x14ac:dyDescent="0.3">
      <c r="A6" s="14">
        <v>42</v>
      </c>
      <c r="B6" s="13" t="s">
        <v>147</v>
      </c>
      <c r="C6" s="16">
        <v>22662391</v>
      </c>
      <c r="D6" s="15" t="s">
        <v>148</v>
      </c>
      <c r="E6" s="15"/>
      <c r="F6" s="23">
        <v>45706</v>
      </c>
      <c r="G6" s="23">
        <v>45706</v>
      </c>
      <c r="H6" s="17">
        <v>45918</v>
      </c>
      <c r="I6" s="15">
        <v>210</v>
      </c>
      <c r="J6" s="18">
        <v>14700000</v>
      </c>
      <c r="K6" s="19">
        <v>8</v>
      </c>
      <c r="L6" s="20" t="s">
        <v>72</v>
      </c>
      <c r="M6" s="20"/>
      <c r="N6" s="20"/>
      <c r="O6" s="20">
        <v>1050000</v>
      </c>
      <c r="P6" s="59" t="e">
        <f t="shared" ref="P6:P46" si="0">J6-L6-M6-N6-O6</f>
        <v>#VALUE!</v>
      </c>
      <c r="Q6" s="13"/>
      <c r="R6" s="13"/>
      <c r="S6" s="13"/>
      <c r="T6" s="13"/>
      <c r="U6" s="13"/>
      <c r="V6" s="13"/>
      <c r="W6" s="13"/>
      <c r="X6" s="13"/>
      <c r="Y6" s="13"/>
      <c r="Z6" s="13"/>
      <c r="AA6" s="13"/>
      <c r="AB6" s="13"/>
      <c r="AC6" s="13"/>
    </row>
    <row r="7" spans="1:29" ht="15.75" customHeight="1" x14ac:dyDescent="0.3">
      <c r="A7" s="14">
        <v>43</v>
      </c>
      <c r="B7" s="13" t="s">
        <v>150</v>
      </c>
      <c r="C7" s="16">
        <v>76345164</v>
      </c>
      <c r="D7" s="15" t="s">
        <v>151</v>
      </c>
      <c r="E7" s="60"/>
      <c r="F7" s="61">
        <v>45706</v>
      </c>
      <c r="G7" s="23">
        <v>45706</v>
      </c>
      <c r="H7" s="17">
        <v>45918</v>
      </c>
      <c r="I7" s="15">
        <v>210</v>
      </c>
      <c r="J7" s="18">
        <v>14700000</v>
      </c>
      <c r="K7" s="19">
        <v>8</v>
      </c>
      <c r="L7" s="20" t="s">
        <v>72</v>
      </c>
      <c r="M7" s="20"/>
      <c r="N7" s="20"/>
      <c r="O7" s="20">
        <v>1050000</v>
      </c>
      <c r="P7" s="59" t="e">
        <f t="shared" si="0"/>
        <v>#VALUE!</v>
      </c>
      <c r="Q7" s="13"/>
      <c r="R7" s="13"/>
      <c r="S7" s="13"/>
      <c r="T7" s="13"/>
      <c r="U7" s="13"/>
      <c r="V7" s="13"/>
      <c r="W7" s="13"/>
      <c r="X7" s="13"/>
      <c r="Y7" s="13"/>
      <c r="Z7" s="13"/>
      <c r="AA7" s="13"/>
      <c r="AB7" s="13"/>
      <c r="AC7" s="13"/>
    </row>
    <row r="8" spans="1:29" ht="15.75" customHeight="1" x14ac:dyDescent="0.3">
      <c r="A8" s="14">
        <v>44</v>
      </c>
      <c r="B8" s="13" t="s">
        <v>152</v>
      </c>
      <c r="C8" s="16">
        <v>1118303696</v>
      </c>
      <c r="D8" s="15" t="s">
        <v>153</v>
      </c>
      <c r="E8" s="15"/>
      <c r="F8" s="23">
        <v>45706</v>
      </c>
      <c r="G8" s="23">
        <v>45706</v>
      </c>
      <c r="H8" s="17">
        <v>45918</v>
      </c>
      <c r="I8" s="15">
        <v>210</v>
      </c>
      <c r="J8" s="18">
        <v>14700000</v>
      </c>
      <c r="K8" s="19">
        <v>8</v>
      </c>
      <c r="L8" s="20" t="s">
        <v>72</v>
      </c>
      <c r="M8" s="20"/>
      <c r="N8" s="20"/>
      <c r="O8" s="20">
        <v>1050000</v>
      </c>
      <c r="P8" s="59" t="e">
        <f t="shared" si="0"/>
        <v>#VALUE!</v>
      </c>
      <c r="Q8" s="13"/>
      <c r="R8" s="13"/>
      <c r="S8" s="13"/>
      <c r="T8" s="13"/>
      <c r="U8" s="13"/>
      <c r="V8" s="13"/>
      <c r="W8" s="13"/>
      <c r="X8" s="13"/>
      <c r="Y8" s="13"/>
      <c r="Z8" s="13"/>
      <c r="AA8" s="13"/>
      <c r="AB8" s="13"/>
      <c r="AC8" s="13"/>
    </row>
    <row r="9" spans="1:29" ht="15.75" customHeight="1" x14ac:dyDescent="0.3">
      <c r="A9" s="14">
        <v>45</v>
      </c>
      <c r="B9" s="13" t="s">
        <v>154</v>
      </c>
      <c r="C9" s="16">
        <v>1115085069</v>
      </c>
      <c r="D9" s="15" t="s">
        <v>155</v>
      </c>
      <c r="E9" s="15"/>
      <c r="F9" s="23">
        <v>45706</v>
      </c>
      <c r="G9" s="23">
        <v>45706</v>
      </c>
      <c r="H9" s="17">
        <v>45918</v>
      </c>
      <c r="I9" s="15">
        <v>210</v>
      </c>
      <c r="J9" s="18">
        <v>14700000</v>
      </c>
      <c r="K9" s="19">
        <v>8</v>
      </c>
      <c r="L9" s="20" t="s">
        <v>72</v>
      </c>
      <c r="M9" s="20"/>
      <c r="N9" s="20"/>
      <c r="O9" s="20">
        <v>1050000</v>
      </c>
      <c r="P9" s="59" t="e">
        <f t="shared" si="0"/>
        <v>#VALUE!</v>
      </c>
      <c r="Q9" s="13"/>
      <c r="R9" s="13"/>
      <c r="S9" s="13"/>
      <c r="T9" s="13"/>
      <c r="U9" s="13"/>
      <c r="V9" s="13"/>
      <c r="W9" s="13"/>
      <c r="X9" s="13"/>
      <c r="Y9" s="13"/>
      <c r="Z9" s="13"/>
      <c r="AA9" s="13"/>
      <c r="AB9" s="13"/>
      <c r="AC9" s="13"/>
    </row>
    <row r="10" spans="1:29" ht="15.75" customHeight="1" x14ac:dyDescent="0.3">
      <c r="A10" s="14">
        <v>46</v>
      </c>
      <c r="B10" s="13" t="s">
        <v>157</v>
      </c>
      <c r="C10" s="16">
        <v>1118301409</v>
      </c>
      <c r="D10" s="15" t="s">
        <v>158</v>
      </c>
      <c r="E10" s="15"/>
      <c r="F10" s="23">
        <v>45706</v>
      </c>
      <c r="G10" s="23">
        <v>45706</v>
      </c>
      <c r="H10" s="17">
        <v>45918</v>
      </c>
      <c r="I10" s="15">
        <v>210</v>
      </c>
      <c r="J10" s="18">
        <v>14700000</v>
      </c>
      <c r="K10" s="19">
        <v>8</v>
      </c>
      <c r="L10" s="20" t="s">
        <v>72</v>
      </c>
      <c r="M10" s="20"/>
      <c r="N10" s="20"/>
      <c r="O10" s="20">
        <v>1050000</v>
      </c>
      <c r="P10" s="59" t="e">
        <f t="shared" si="0"/>
        <v>#VALUE!</v>
      </c>
      <c r="Q10" s="13"/>
      <c r="R10" s="13"/>
      <c r="S10" s="13"/>
      <c r="T10" s="13"/>
      <c r="U10" s="13"/>
      <c r="V10" s="13"/>
      <c r="W10" s="13"/>
      <c r="X10" s="13"/>
      <c r="Y10" s="13"/>
      <c r="Z10" s="13"/>
      <c r="AA10" s="13"/>
      <c r="AB10" s="13"/>
      <c r="AC10" s="13"/>
    </row>
    <row r="11" spans="1:29" ht="15.75" customHeight="1" x14ac:dyDescent="0.3">
      <c r="A11" s="14">
        <v>47</v>
      </c>
      <c r="B11" s="13" t="s">
        <v>159</v>
      </c>
      <c r="C11" s="16">
        <v>1118259252</v>
      </c>
      <c r="D11" s="15" t="s">
        <v>160</v>
      </c>
      <c r="E11" s="15"/>
      <c r="F11" s="23">
        <v>45706</v>
      </c>
      <c r="G11" s="23">
        <v>45706</v>
      </c>
      <c r="H11" s="17">
        <v>45918</v>
      </c>
      <c r="I11" s="15">
        <v>210</v>
      </c>
      <c r="J11" s="38">
        <v>14700000</v>
      </c>
      <c r="K11" s="19">
        <v>8</v>
      </c>
      <c r="L11" s="20"/>
      <c r="M11" s="20"/>
      <c r="N11" s="20"/>
      <c r="O11" s="20">
        <v>1050000</v>
      </c>
      <c r="P11" s="59">
        <f t="shared" si="0"/>
        <v>13650000</v>
      </c>
      <c r="Q11" s="13"/>
      <c r="R11" s="13"/>
      <c r="S11" s="13"/>
      <c r="T11" s="13"/>
      <c r="U11" s="13"/>
      <c r="V11" s="13"/>
      <c r="W11" s="13"/>
      <c r="X11" s="13"/>
      <c r="Y11" s="13"/>
      <c r="Z11" s="13"/>
      <c r="AA11" s="13"/>
      <c r="AB11" s="13"/>
      <c r="AC11" s="13"/>
    </row>
    <row r="12" spans="1:29" ht="15.75" customHeight="1" x14ac:dyDescent="0.3">
      <c r="A12" s="14">
        <v>48</v>
      </c>
      <c r="B12" s="13" t="s">
        <v>161</v>
      </c>
      <c r="C12" s="16">
        <v>1118285418</v>
      </c>
      <c r="D12" s="15" t="s">
        <v>162</v>
      </c>
      <c r="E12" s="60"/>
      <c r="F12" s="61">
        <v>45706</v>
      </c>
      <c r="G12" s="23">
        <v>45706</v>
      </c>
      <c r="H12" s="17">
        <v>45918</v>
      </c>
      <c r="I12" s="15">
        <v>210</v>
      </c>
      <c r="J12" s="38">
        <v>14700000</v>
      </c>
      <c r="K12" s="19">
        <v>8</v>
      </c>
      <c r="L12" s="20"/>
      <c r="M12" s="20"/>
      <c r="N12" s="20"/>
      <c r="O12" s="20">
        <v>1050000</v>
      </c>
      <c r="P12" s="59">
        <f t="shared" si="0"/>
        <v>13650000</v>
      </c>
      <c r="Q12" s="13"/>
      <c r="R12" s="13"/>
      <c r="S12" s="13"/>
      <c r="T12" s="13"/>
      <c r="U12" s="13"/>
      <c r="V12" s="13"/>
      <c r="W12" s="13"/>
      <c r="X12" s="13"/>
      <c r="Y12" s="13"/>
      <c r="Z12" s="13"/>
      <c r="AA12" s="13"/>
      <c r="AB12" s="13"/>
      <c r="AC12" s="13"/>
    </row>
    <row r="13" spans="1:29" ht="15.75" customHeight="1" x14ac:dyDescent="0.3">
      <c r="A13" s="14">
        <v>49</v>
      </c>
      <c r="B13" s="13" t="s">
        <v>163</v>
      </c>
      <c r="C13" s="16">
        <v>1118282515</v>
      </c>
      <c r="D13" s="15" t="s">
        <v>164</v>
      </c>
      <c r="E13" s="15"/>
      <c r="F13" s="23">
        <v>45706</v>
      </c>
      <c r="G13" s="23">
        <v>45706</v>
      </c>
      <c r="H13" s="17">
        <v>45918</v>
      </c>
      <c r="I13" s="15">
        <v>210</v>
      </c>
      <c r="J13" s="38">
        <v>14700000</v>
      </c>
      <c r="K13" s="19">
        <v>8</v>
      </c>
      <c r="L13" s="20"/>
      <c r="M13" s="20"/>
      <c r="N13" s="20"/>
      <c r="O13" s="20">
        <v>1050000</v>
      </c>
      <c r="P13" s="59">
        <f t="shared" si="0"/>
        <v>13650000</v>
      </c>
      <c r="Q13" s="13"/>
      <c r="R13" s="13"/>
      <c r="S13" s="13"/>
      <c r="T13" s="13"/>
      <c r="U13" s="13"/>
      <c r="V13" s="13"/>
      <c r="W13" s="13"/>
      <c r="X13" s="13"/>
      <c r="Y13" s="13"/>
      <c r="Z13" s="13"/>
      <c r="AA13" s="13"/>
      <c r="AB13" s="13"/>
      <c r="AC13" s="13"/>
    </row>
    <row r="14" spans="1:29" ht="15.75" customHeight="1" x14ac:dyDescent="0.3">
      <c r="A14" s="14">
        <v>50</v>
      </c>
      <c r="B14" s="13" t="s">
        <v>165</v>
      </c>
      <c r="C14" s="16">
        <v>31475774</v>
      </c>
      <c r="D14" s="15" t="s">
        <v>166</v>
      </c>
      <c r="E14" s="15"/>
      <c r="F14" s="23">
        <v>45706</v>
      </c>
      <c r="G14" s="23">
        <v>45706</v>
      </c>
      <c r="H14" s="17">
        <v>45918</v>
      </c>
      <c r="I14" s="15">
        <v>210</v>
      </c>
      <c r="J14" s="38">
        <v>14700000</v>
      </c>
      <c r="K14" s="19">
        <v>8</v>
      </c>
      <c r="L14" s="20"/>
      <c r="M14" s="20"/>
      <c r="N14" s="20"/>
      <c r="O14" s="20">
        <v>1050000</v>
      </c>
      <c r="P14" s="59">
        <f t="shared" si="0"/>
        <v>13650000</v>
      </c>
      <c r="Q14" s="13"/>
      <c r="R14" s="13"/>
      <c r="S14" s="13"/>
      <c r="T14" s="13"/>
      <c r="U14" s="13"/>
      <c r="V14" s="13"/>
      <c r="W14" s="13"/>
      <c r="X14" s="13"/>
      <c r="Y14" s="13"/>
      <c r="Z14" s="13"/>
      <c r="AA14" s="13"/>
      <c r="AB14" s="13"/>
      <c r="AC14" s="13"/>
    </row>
    <row r="15" spans="1:29" ht="15.75" customHeight="1" x14ac:dyDescent="0.3">
      <c r="A15" s="14">
        <v>51</v>
      </c>
      <c r="B15" s="13" t="s">
        <v>167</v>
      </c>
      <c r="C15" s="16">
        <v>31469557</v>
      </c>
      <c r="D15" s="15" t="s">
        <v>168</v>
      </c>
      <c r="E15" s="15"/>
      <c r="F15" s="23">
        <v>45706</v>
      </c>
      <c r="G15" s="23">
        <v>45706</v>
      </c>
      <c r="H15" s="17">
        <v>45918</v>
      </c>
      <c r="I15" s="15">
        <v>210</v>
      </c>
      <c r="J15" s="38">
        <v>14700000</v>
      </c>
      <c r="K15" s="19">
        <v>8</v>
      </c>
      <c r="L15" s="20"/>
      <c r="M15" s="20"/>
      <c r="N15" s="20"/>
      <c r="O15" s="20">
        <v>1050000</v>
      </c>
      <c r="P15" s="59">
        <f t="shared" si="0"/>
        <v>13650000</v>
      </c>
      <c r="Q15" s="13"/>
      <c r="R15" s="13"/>
      <c r="S15" s="13"/>
      <c r="T15" s="13"/>
      <c r="U15" s="13"/>
      <c r="V15" s="13"/>
      <c r="W15" s="13"/>
      <c r="X15" s="13"/>
      <c r="Y15" s="13"/>
      <c r="Z15" s="13"/>
      <c r="AA15" s="13"/>
      <c r="AB15" s="13"/>
      <c r="AC15" s="13"/>
    </row>
    <row r="16" spans="1:29" ht="15.75" customHeight="1" x14ac:dyDescent="0.3">
      <c r="A16" s="14">
        <v>52</v>
      </c>
      <c r="B16" s="13" t="s">
        <v>170</v>
      </c>
      <c r="C16" s="16">
        <v>16449942</v>
      </c>
      <c r="D16" s="15" t="s">
        <v>171</v>
      </c>
      <c r="E16" s="15"/>
      <c r="F16" s="23">
        <v>45706</v>
      </c>
      <c r="G16" s="23">
        <v>45708</v>
      </c>
      <c r="H16" s="17">
        <v>45918</v>
      </c>
      <c r="I16" s="15">
        <v>210</v>
      </c>
      <c r="J16" s="38">
        <v>14700000</v>
      </c>
      <c r="K16" s="19">
        <v>8</v>
      </c>
      <c r="L16" s="20"/>
      <c r="M16" s="20"/>
      <c r="N16" s="20"/>
      <c r="O16" s="20">
        <v>1050000</v>
      </c>
      <c r="P16" s="59">
        <f t="shared" si="0"/>
        <v>13650000</v>
      </c>
      <c r="Q16" s="13"/>
      <c r="R16" s="13"/>
      <c r="S16" s="13"/>
      <c r="T16" s="13"/>
      <c r="U16" s="13"/>
      <c r="V16" s="13"/>
      <c r="W16" s="13"/>
      <c r="X16" s="13"/>
      <c r="Y16" s="13"/>
      <c r="Z16" s="13"/>
      <c r="AA16" s="13"/>
      <c r="AB16" s="13"/>
      <c r="AC16" s="13"/>
    </row>
    <row r="17" spans="1:29" ht="15.75" customHeight="1" x14ac:dyDescent="0.3">
      <c r="A17" s="14">
        <v>53</v>
      </c>
      <c r="B17" s="13" t="s">
        <v>172</v>
      </c>
      <c r="C17" s="16">
        <v>16448311</v>
      </c>
      <c r="D17" s="15" t="s">
        <v>173</v>
      </c>
      <c r="E17" s="15"/>
      <c r="F17" s="23">
        <v>45706</v>
      </c>
      <c r="G17" s="23">
        <v>45708</v>
      </c>
      <c r="H17" s="17">
        <v>45918</v>
      </c>
      <c r="I17" s="15">
        <v>210</v>
      </c>
      <c r="J17" s="38">
        <v>14700000</v>
      </c>
      <c r="K17" s="19">
        <v>8</v>
      </c>
      <c r="L17" s="20"/>
      <c r="M17" s="20"/>
      <c r="N17" s="20"/>
      <c r="O17" s="20">
        <v>1050000</v>
      </c>
      <c r="P17" s="59">
        <f t="shared" si="0"/>
        <v>13650000</v>
      </c>
      <c r="Q17" s="13"/>
      <c r="R17" s="13"/>
      <c r="S17" s="13"/>
      <c r="T17" s="13"/>
      <c r="U17" s="13"/>
      <c r="V17" s="13"/>
      <c r="W17" s="13"/>
      <c r="X17" s="13"/>
      <c r="Y17" s="13"/>
      <c r="Z17" s="13"/>
      <c r="AA17" s="13"/>
      <c r="AB17" s="13"/>
      <c r="AC17" s="13"/>
    </row>
    <row r="18" spans="1:29" ht="15.75" customHeight="1" x14ac:dyDescent="0.3">
      <c r="A18" s="62">
        <v>54</v>
      </c>
      <c r="B18" s="63" t="s">
        <v>174</v>
      </c>
      <c r="C18" s="64">
        <v>1118297137</v>
      </c>
      <c r="D18" s="65" t="s">
        <v>175</v>
      </c>
      <c r="E18" s="65"/>
      <c r="F18" s="66">
        <v>45707</v>
      </c>
      <c r="G18" s="66">
        <v>45707</v>
      </c>
      <c r="H18" s="67">
        <v>45918</v>
      </c>
      <c r="I18" s="65">
        <v>210</v>
      </c>
      <c r="J18" s="68">
        <v>14700000</v>
      </c>
      <c r="K18" s="69">
        <v>8</v>
      </c>
      <c r="L18" s="70"/>
      <c r="M18" s="70"/>
      <c r="N18" s="70"/>
      <c r="O18" s="70">
        <v>1050000</v>
      </c>
      <c r="P18" s="71">
        <f t="shared" si="0"/>
        <v>13650000</v>
      </c>
      <c r="Q18" s="13"/>
      <c r="R18" s="13"/>
      <c r="S18" s="13"/>
      <c r="T18" s="13"/>
      <c r="U18" s="13"/>
      <c r="V18" s="13"/>
      <c r="W18" s="13"/>
      <c r="X18" s="13"/>
      <c r="Y18" s="13"/>
      <c r="Z18" s="13"/>
      <c r="AA18" s="13"/>
      <c r="AB18" s="13"/>
      <c r="AC18" s="13"/>
    </row>
    <row r="19" spans="1:29" ht="15.75" customHeight="1" x14ac:dyDescent="0.3">
      <c r="A19" s="62">
        <v>55</v>
      </c>
      <c r="B19" s="63" t="s">
        <v>176</v>
      </c>
      <c r="C19" s="64">
        <v>1118307353</v>
      </c>
      <c r="D19" s="65" t="s">
        <v>177</v>
      </c>
      <c r="E19" s="65"/>
      <c r="F19" s="66">
        <v>45707</v>
      </c>
      <c r="G19" s="66">
        <v>45707</v>
      </c>
      <c r="H19" s="67">
        <v>45918</v>
      </c>
      <c r="I19" s="65">
        <v>210</v>
      </c>
      <c r="J19" s="68">
        <v>14700000</v>
      </c>
      <c r="K19" s="69">
        <v>8</v>
      </c>
      <c r="L19" s="70"/>
      <c r="M19" s="70"/>
      <c r="N19" s="70"/>
      <c r="O19" s="70">
        <v>1050000</v>
      </c>
      <c r="P19" s="71">
        <f t="shared" si="0"/>
        <v>13650000</v>
      </c>
      <c r="Q19" s="63"/>
      <c r="R19" s="63"/>
      <c r="S19" s="63"/>
      <c r="T19" s="63"/>
      <c r="U19" s="63"/>
      <c r="V19" s="63"/>
      <c r="W19" s="63"/>
      <c r="X19" s="63"/>
      <c r="Y19" s="63"/>
      <c r="Z19" s="63"/>
      <c r="AA19" s="63"/>
      <c r="AB19" s="63"/>
      <c r="AC19" s="63"/>
    </row>
    <row r="20" spans="1:29" ht="15.75" customHeight="1" x14ac:dyDescent="0.3">
      <c r="A20" s="62">
        <v>56</v>
      </c>
      <c r="B20" s="63" t="s">
        <v>178</v>
      </c>
      <c r="C20" s="64">
        <v>55060615</v>
      </c>
      <c r="D20" s="65" t="s">
        <v>179</v>
      </c>
      <c r="E20" s="65"/>
      <c r="F20" s="66">
        <v>45707</v>
      </c>
      <c r="G20" s="66">
        <v>45707</v>
      </c>
      <c r="H20" s="67">
        <v>45918</v>
      </c>
      <c r="I20" s="65">
        <v>210</v>
      </c>
      <c r="J20" s="68">
        <v>14700000</v>
      </c>
      <c r="K20" s="69">
        <v>8</v>
      </c>
      <c r="L20" s="70"/>
      <c r="M20" s="70"/>
      <c r="N20" s="70"/>
      <c r="O20" s="70">
        <v>1050000</v>
      </c>
      <c r="P20" s="71">
        <f t="shared" si="0"/>
        <v>13650000</v>
      </c>
      <c r="Q20" s="63"/>
      <c r="R20" s="63"/>
      <c r="S20" s="63"/>
      <c r="T20" s="63"/>
      <c r="U20" s="63"/>
      <c r="V20" s="63"/>
      <c r="W20" s="63"/>
      <c r="X20" s="63"/>
      <c r="Y20" s="63"/>
      <c r="Z20" s="63"/>
      <c r="AA20" s="63"/>
      <c r="AB20" s="63"/>
      <c r="AC20" s="63"/>
    </row>
    <row r="21" spans="1:29" ht="15.75" customHeight="1" x14ac:dyDescent="0.3">
      <c r="A21" s="14">
        <v>57</v>
      </c>
      <c r="B21" s="13" t="s">
        <v>180</v>
      </c>
      <c r="C21" s="41">
        <v>16464670</v>
      </c>
      <c r="D21" s="15" t="s">
        <v>181</v>
      </c>
      <c r="E21" s="15"/>
      <c r="F21" s="23">
        <v>45707</v>
      </c>
      <c r="G21" s="23">
        <v>45707</v>
      </c>
      <c r="H21" s="40">
        <v>45918</v>
      </c>
      <c r="I21" s="15">
        <v>210</v>
      </c>
      <c r="J21" s="38">
        <v>14700000</v>
      </c>
      <c r="K21" s="19">
        <v>8</v>
      </c>
      <c r="L21" s="20"/>
      <c r="M21" s="20"/>
      <c r="N21" s="20"/>
      <c r="O21" s="20">
        <v>1050000</v>
      </c>
      <c r="P21" s="59">
        <f t="shared" si="0"/>
        <v>13650000</v>
      </c>
      <c r="Q21" s="13"/>
      <c r="R21" s="13"/>
      <c r="S21" s="13"/>
      <c r="T21" s="13"/>
      <c r="U21" s="13"/>
      <c r="V21" s="13"/>
      <c r="W21" s="13"/>
      <c r="X21" s="13"/>
      <c r="Y21" s="13"/>
      <c r="Z21" s="13"/>
      <c r="AA21" s="13"/>
      <c r="AB21" s="13"/>
      <c r="AC21" s="13"/>
    </row>
    <row r="22" spans="1:29" ht="15.75" customHeight="1" x14ac:dyDescent="0.3">
      <c r="A22" s="14">
        <v>58</v>
      </c>
      <c r="B22" s="13" t="s">
        <v>182</v>
      </c>
      <c r="C22" s="16">
        <v>1118310324</v>
      </c>
      <c r="D22" s="15" t="s">
        <v>183</v>
      </c>
      <c r="E22" s="15"/>
      <c r="F22" s="23">
        <v>45707</v>
      </c>
      <c r="G22" s="23">
        <v>45707</v>
      </c>
      <c r="H22" s="17">
        <v>45918</v>
      </c>
      <c r="I22" s="15">
        <v>210</v>
      </c>
      <c r="J22" s="38">
        <v>14700000</v>
      </c>
      <c r="K22" s="19">
        <v>8</v>
      </c>
      <c r="L22" s="20"/>
      <c r="M22" s="20"/>
      <c r="N22" s="20"/>
      <c r="O22" s="20">
        <v>1050000</v>
      </c>
      <c r="P22" s="59">
        <f t="shared" si="0"/>
        <v>13650000</v>
      </c>
      <c r="Q22" s="13"/>
      <c r="R22" s="13"/>
      <c r="S22" s="13"/>
      <c r="T22" s="13"/>
      <c r="U22" s="13"/>
      <c r="V22" s="13"/>
      <c r="W22" s="13"/>
      <c r="X22" s="13"/>
      <c r="Y22" s="13"/>
      <c r="Z22" s="13"/>
      <c r="AA22" s="13"/>
      <c r="AB22" s="13"/>
      <c r="AC22" s="13"/>
    </row>
    <row r="23" spans="1:29" ht="15.75" customHeight="1" x14ac:dyDescent="0.3">
      <c r="A23" s="14">
        <v>59</v>
      </c>
      <c r="B23" s="13" t="s">
        <v>184</v>
      </c>
      <c r="C23" s="16">
        <v>1118305974</v>
      </c>
      <c r="D23" s="15" t="s">
        <v>185</v>
      </c>
      <c r="E23" s="15"/>
      <c r="F23" s="23">
        <v>45707</v>
      </c>
      <c r="G23" s="23">
        <v>45707</v>
      </c>
      <c r="H23" s="17">
        <v>45919</v>
      </c>
      <c r="I23" s="15">
        <v>209</v>
      </c>
      <c r="J23" s="38">
        <v>14700000</v>
      </c>
      <c r="K23" s="19">
        <v>8</v>
      </c>
      <c r="L23" s="20"/>
      <c r="M23" s="20"/>
      <c r="N23" s="20"/>
      <c r="O23" s="20">
        <v>1050000</v>
      </c>
      <c r="P23" s="59">
        <f t="shared" si="0"/>
        <v>13650000</v>
      </c>
      <c r="Q23" s="13"/>
      <c r="R23" s="13"/>
      <c r="S23" s="13"/>
      <c r="T23" s="13"/>
      <c r="U23" s="13"/>
      <c r="V23" s="13"/>
      <c r="W23" s="13"/>
      <c r="X23" s="13"/>
      <c r="Y23" s="13"/>
      <c r="Z23" s="13"/>
      <c r="AA23" s="13"/>
      <c r="AB23" s="13"/>
      <c r="AC23" s="13"/>
    </row>
    <row r="24" spans="1:29" ht="15.75" customHeight="1" x14ac:dyDescent="0.3">
      <c r="A24" s="14">
        <v>60</v>
      </c>
      <c r="B24" s="13" t="s">
        <v>186</v>
      </c>
      <c r="C24" s="16">
        <v>1118306817</v>
      </c>
      <c r="D24" s="15" t="s">
        <v>187</v>
      </c>
      <c r="E24" s="15"/>
      <c r="F24" s="23">
        <v>45707</v>
      </c>
      <c r="G24" s="23">
        <v>45707</v>
      </c>
      <c r="H24" s="17">
        <v>45918</v>
      </c>
      <c r="I24" s="15">
        <v>210</v>
      </c>
      <c r="J24" s="38">
        <v>14700000</v>
      </c>
      <c r="K24" s="19">
        <v>8</v>
      </c>
      <c r="L24" s="20"/>
      <c r="M24" s="20"/>
      <c r="N24" s="20"/>
      <c r="O24" s="20">
        <v>1050000</v>
      </c>
      <c r="P24" s="59">
        <f t="shared" si="0"/>
        <v>13650000</v>
      </c>
      <c r="Q24" s="13"/>
      <c r="R24" s="13"/>
      <c r="S24" s="13"/>
      <c r="T24" s="13"/>
      <c r="U24" s="13"/>
      <c r="V24" s="13"/>
      <c r="W24" s="13"/>
      <c r="X24" s="13"/>
      <c r="Y24" s="13"/>
      <c r="Z24" s="13"/>
      <c r="AA24" s="13"/>
      <c r="AB24" s="13"/>
      <c r="AC24" s="13"/>
    </row>
    <row r="25" spans="1:29" ht="15.75" customHeight="1" x14ac:dyDescent="0.3">
      <c r="A25" s="62">
        <v>61</v>
      </c>
      <c r="B25" s="63" t="s">
        <v>188</v>
      </c>
      <c r="C25" s="64">
        <v>31540546</v>
      </c>
      <c r="D25" s="65" t="s">
        <v>189</v>
      </c>
      <c r="E25" s="65"/>
      <c r="F25" s="66">
        <v>45707</v>
      </c>
      <c r="G25" s="66">
        <v>45707</v>
      </c>
      <c r="H25" s="67">
        <v>45918</v>
      </c>
      <c r="I25" s="65">
        <v>210</v>
      </c>
      <c r="J25" s="68">
        <v>12600000</v>
      </c>
      <c r="K25" s="69">
        <v>8</v>
      </c>
      <c r="L25" s="70"/>
      <c r="M25" s="70"/>
      <c r="N25" s="70"/>
      <c r="O25" s="70">
        <v>900000</v>
      </c>
      <c r="P25" s="71">
        <f t="shared" si="0"/>
        <v>11700000</v>
      </c>
      <c r="Q25" s="63"/>
      <c r="R25" s="63"/>
      <c r="S25" s="63"/>
      <c r="T25" s="63"/>
      <c r="U25" s="63"/>
      <c r="V25" s="63"/>
      <c r="W25" s="63"/>
      <c r="X25" s="63"/>
      <c r="Y25" s="63"/>
      <c r="Z25" s="63"/>
      <c r="AA25" s="63"/>
      <c r="AB25" s="63"/>
      <c r="AC25" s="63"/>
    </row>
    <row r="26" spans="1:29" ht="15.75" customHeight="1" x14ac:dyDescent="0.3">
      <c r="A26" s="62">
        <v>62</v>
      </c>
      <c r="B26" s="63" t="s">
        <v>190</v>
      </c>
      <c r="C26" s="64">
        <v>1118299891</v>
      </c>
      <c r="D26" s="65" t="s">
        <v>191</v>
      </c>
      <c r="E26" s="65"/>
      <c r="F26" s="66">
        <v>45707</v>
      </c>
      <c r="G26" s="66">
        <v>45707</v>
      </c>
      <c r="H26" s="67">
        <v>45918</v>
      </c>
      <c r="I26" s="65">
        <v>210</v>
      </c>
      <c r="J26" s="68">
        <v>14700000</v>
      </c>
      <c r="K26" s="69">
        <v>8</v>
      </c>
      <c r="L26" s="70"/>
      <c r="M26" s="70"/>
      <c r="N26" s="70"/>
      <c r="O26" s="70">
        <v>1050000</v>
      </c>
      <c r="P26" s="71">
        <f t="shared" si="0"/>
        <v>13650000</v>
      </c>
      <c r="Q26" s="63"/>
      <c r="R26" s="63"/>
      <c r="S26" s="63"/>
      <c r="T26" s="63"/>
      <c r="U26" s="63"/>
      <c r="V26" s="63"/>
      <c r="W26" s="63"/>
      <c r="X26" s="63"/>
      <c r="Y26" s="63"/>
      <c r="Z26" s="63"/>
      <c r="AA26" s="63"/>
      <c r="AB26" s="63"/>
      <c r="AC26" s="63"/>
    </row>
    <row r="27" spans="1:29" ht="15.75" customHeight="1" x14ac:dyDescent="0.3">
      <c r="A27" s="14">
        <v>63</v>
      </c>
      <c r="B27" s="13" t="s">
        <v>194</v>
      </c>
      <c r="C27" s="16">
        <v>31465350</v>
      </c>
      <c r="D27" s="15" t="s">
        <v>195</v>
      </c>
      <c r="E27" s="15"/>
      <c r="F27" s="23">
        <v>45707</v>
      </c>
      <c r="G27" s="23">
        <v>45707</v>
      </c>
      <c r="H27" s="17">
        <v>45918</v>
      </c>
      <c r="I27" s="15">
        <v>210</v>
      </c>
      <c r="J27" s="38">
        <v>14700000</v>
      </c>
      <c r="K27" s="19">
        <v>8</v>
      </c>
      <c r="L27" s="20"/>
      <c r="M27" s="20"/>
      <c r="N27" s="20"/>
      <c r="O27" s="20">
        <v>1050000</v>
      </c>
      <c r="P27" s="59">
        <f t="shared" si="0"/>
        <v>13650000</v>
      </c>
      <c r="Q27" s="13"/>
      <c r="R27" s="13"/>
      <c r="S27" s="13"/>
      <c r="T27" s="13"/>
      <c r="U27" s="13"/>
      <c r="V27" s="13"/>
      <c r="W27" s="13"/>
      <c r="X27" s="13"/>
      <c r="Y27" s="13"/>
      <c r="Z27" s="13"/>
      <c r="AA27" s="13"/>
      <c r="AB27" s="13"/>
      <c r="AC27" s="13"/>
    </row>
    <row r="28" spans="1:29" ht="15.75" customHeight="1" x14ac:dyDescent="0.3">
      <c r="A28" s="14">
        <v>64</v>
      </c>
      <c r="B28" s="13" t="s">
        <v>196</v>
      </c>
      <c r="C28" s="16">
        <v>31467006</v>
      </c>
      <c r="D28" s="15" t="s">
        <v>197</v>
      </c>
      <c r="E28" s="15"/>
      <c r="F28" s="23">
        <v>45707</v>
      </c>
      <c r="G28" s="23">
        <v>45707</v>
      </c>
      <c r="H28" s="17">
        <v>45919</v>
      </c>
      <c r="I28" s="15">
        <v>210</v>
      </c>
      <c r="J28" s="18">
        <v>14700000</v>
      </c>
      <c r="K28" s="19">
        <v>8</v>
      </c>
      <c r="L28" s="20"/>
      <c r="M28" s="20"/>
      <c r="N28" s="20"/>
      <c r="O28" s="20">
        <v>1050000</v>
      </c>
      <c r="P28" s="59">
        <f t="shared" si="0"/>
        <v>13650000</v>
      </c>
      <c r="Q28" s="13"/>
      <c r="R28" s="13"/>
      <c r="S28" s="13"/>
      <c r="T28" s="13"/>
      <c r="U28" s="13"/>
      <c r="V28" s="13"/>
      <c r="W28" s="13"/>
      <c r="X28" s="13"/>
      <c r="Y28" s="13"/>
      <c r="Z28" s="13"/>
      <c r="AA28" s="13"/>
      <c r="AB28" s="13"/>
      <c r="AC28" s="13"/>
    </row>
    <row r="29" spans="1:29" ht="15.75" customHeight="1" x14ac:dyDescent="0.3">
      <c r="A29" s="14">
        <v>65</v>
      </c>
      <c r="B29" s="13" t="s">
        <v>297</v>
      </c>
      <c r="C29" s="16">
        <v>1112494650</v>
      </c>
      <c r="D29" s="15" t="s">
        <v>199</v>
      </c>
      <c r="E29" s="15"/>
      <c r="F29" s="23">
        <v>45707</v>
      </c>
      <c r="G29" s="23">
        <v>45707</v>
      </c>
      <c r="H29" s="17">
        <v>45918</v>
      </c>
      <c r="I29" s="15">
        <v>210</v>
      </c>
      <c r="J29" s="18">
        <v>14700000</v>
      </c>
      <c r="K29" s="19">
        <v>8</v>
      </c>
      <c r="L29" s="20"/>
      <c r="M29" s="20"/>
      <c r="N29" s="20"/>
      <c r="O29" s="20">
        <v>1050000</v>
      </c>
      <c r="P29" s="59">
        <f t="shared" si="0"/>
        <v>13650000</v>
      </c>
      <c r="Q29" s="13"/>
      <c r="R29" s="13"/>
      <c r="S29" s="13"/>
      <c r="T29" s="13"/>
      <c r="U29" s="13"/>
      <c r="V29" s="13"/>
      <c r="W29" s="13"/>
      <c r="X29" s="13"/>
      <c r="Y29" s="13"/>
      <c r="Z29" s="13"/>
      <c r="AA29" s="13"/>
      <c r="AB29" s="13"/>
      <c r="AC29" s="13"/>
    </row>
    <row r="30" spans="1:29" ht="15.75" customHeight="1" x14ac:dyDescent="0.3">
      <c r="A30" s="14">
        <v>66</v>
      </c>
      <c r="B30" s="13" t="s">
        <v>298</v>
      </c>
      <c r="C30" s="16">
        <v>1053785295</v>
      </c>
      <c r="D30" s="15" t="s">
        <v>201</v>
      </c>
      <c r="E30" s="15"/>
      <c r="F30" s="23">
        <v>45707</v>
      </c>
      <c r="G30" s="23">
        <v>45707</v>
      </c>
      <c r="H30" s="17">
        <v>45918</v>
      </c>
      <c r="I30" s="15">
        <v>210</v>
      </c>
      <c r="J30" s="18">
        <v>14700000</v>
      </c>
      <c r="K30" s="19">
        <v>8</v>
      </c>
      <c r="L30" s="20"/>
      <c r="M30" s="20"/>
      <c r="N30" s="20"/>
      <c r="O30" s="20">
        <v>1050000</v>
      </c>
      <c r="P30" s="59">
        <f t="shared" si="0"/>
        <v>13650000</v>
      </c>
      <c r="Q30" s="13"/>
      <c r="R30" s="13"/>
      <c r="S30" s="13"/>
      <c r="T30" s="13"/>
      <c r="U30" s="13"/>
      <c r="V30" s="13"/>
      <c r="W30" s="13"/>
      <c r="X30" s="13"/>
      <c r="Y30" s="13"/>
      <c r="Z30" s="13"/>
      <c r="AA30" s="13"/>
      <c r="AB30" s="13"/>
      <c r="AC30" s="13"/>
    </row>
    <row r="31" spans="1:29" ht="15.75" customHeight="1" x14ac:dyDescent="0.3">
      <c r="A31" s="14">
        <v>67</v>
      </c>
      <c r="B31" s="13" t="s">
        <v>299</v>
      </c>
      <c r="C31" s="16">
        <v>31486968</v>
      </c>
      <c r="D31" s="15" t="s">
        <v>203</v>
      </c>
      <c r="E31" s="15"/>
      <c r="F31" s="23">
        <v>45707</v>
      </c>
      <c r="G31" s="23">
        <v>45707</v>
      </c>
      <c r="H31" s="17">
        <v>45919</v>
      </c>
      <c r="I31" s="15">
        <v>210</v>
      </c>
      <c r="J31" s="18">
        <v>14700000</v>
      </c>
      <c r="K31" s="19">
        <v>8</v>
      </c>
      <c r="L31" s="20"/>
      <c r="M31" s="20"/>
      <c r="N31" s="20"/>
      <c r="O31" s="20">
        <v>1050000</v>
      </c>
      <c r="P31" s="59">
        <f t="shared" si="0"/>
        <v>13650000</v>
      </c>
      <c r="Q31" s="13"/>
      <c r="R31" s="13"/>
      <c r="S31" s="13"/>
      <c r="T31" s="13"/>
      <c r="U31" s="13"/>
      <c r="V31" s="13"/>
      <c r="W31" s="13"/>
      <c r="X31" s="13"/>
      <c r="Y31" s="13"/>
      <c r="Z31" s="13"/>
      <c r="AA31" s="13"/>
      <c r="AB31" s="13"/>
      <c r="AC31" s="13"/>
    </row>
    <row r="32" spans="1:29" ht="15.75" customHeight="1" x14ac:dyDescent="0.3">
      <c r="A32" s="62">
        <v>68</v>
      </c>
      <c r="B32" s="63" t="s">
        <v>300</v>
      </c>
      <c r="C32" s="64">
        <v>31470431</v>
      </c>
      <c r="D32" s="65" t="s">
        <v>205</v>
      </c>
      <c r="E32" s="65"/>
      <c r="F32" s="66">
        <v>45707</v>
      </c>
      <c r="G32" s="66">
        <v>45707</v>
      </c>
      <c r="H32" s="67">
        <v>45918</v>
      </c>
      <c r="I32" s="65">
        <v>210</v>
      </c>
      <c r="J32" s="72">
        <v>14700000</v>
      </c>
      <c r="K32" s="69">
        <v>8</v>
      </c>
      <c r="L32" s="70"/>
      <c r="M32" s="70"/>
      <c r="N32" s="70"/>
      <c r="O32" s="70">
        <v>1050000</v>
      </c>
      <c r="P32" s="71">
        <f t="shared" si="0"/>
        <v>13650000</v>
      </c>
      <c r="Q32" s="63"/>
      <c r="R32" s="63"/>
      <c r="S32" s="63"/>
      <c r="T32" s="63"/>
      <c r="U32" s="63"/>
      <c r="V32" s="63"/>
      <c r="W32" s="63"/>
      <c r="X32" s="63"/>
      <c r="Y32" s="63"/>
      <c r="Z32" s="63"/>
      <c r="AA32" s="63"/>
      <c r="AB32" s="63"/>
      <c r="AC32" s="63"/>
    </row>
    <row r="33" spans="1:29" ht="15.75" customHeight="1" x14ac:dyDescent="0.3">
      <c r="A33" s="14">
        <v>69</v>
      </c>
      <c r="B33" s="13" t="s">
        <v>206</v>
      </c>
      <c r="C33" s="16">
        <v>16451112</v>
      </c>
      <c r="D33" s="15" t="s">
        <v>207</v>
      </c>
      <c r="E33" s="15"/>
      <c r="F33" s="23">
        <v>45707</v>
      </c>
      <c r="G33" s="23">
        <v>45707</v>
      </c>
      <c r="H33" s="17">
        <v>45918</v>
      </c>
      <c r="I33" s="15">
        <v>210</v>
      </c>
      <c r="J33" s="18">
        <v>12600000</v>
      </c>
      <c r="K33" s="19">
        <v>8</v>
      </c>
      <c r="L33" s="20"/>
      <c r="M33" s="20"/>
      <c r="N33" s="20"/>
      <c r="O33" s="20">
        <v>900000</v>
      </c>
      <c r="P33" s="59">
        <f t="shared" si="0"/>
        <v>11700000</v>
      </c>
      <c r="Q33" s="13"/>
      <c r="R33" s="13"/>
      <c r="S33" s="13"/>
      <c r="T33" s="13"/>
      <c r="U33" s="13"/>
      <c r="V33" s="13"/>
      <c r="W33" s="13"/>
      <c r="X33" s="13"/>
      <c r="Y33" s="13"/>
      <c r="Z33" s="13"/>
      <c r="AA33" s="13"/>
      <c r="AB33" s="13"/>
      <c r="AC33" s="13"/>
    </row>
    <row r="34" spans="1:29" ht="15.75" customHeight="1" x14ac:dyDescent="0.3">
      <c r="A34" s="14">
        <v>71</v>
      </c>
      <c r="B34" s="13" t="s">
        <v>211</v>
      </c>
      <c r="C34" s="16">
        <v>16377283</v>
      </c>
      <c r="D34" s="15" t="s">
        <v>212</v>
      </c>
      <c r="E34" s="15"/>
      <c r="F34" s="23">
        <v>45707</v>
      </c>
      <c r="G34" s="23">
        <v>45707</v>
      </c>
      <c r="H34" s="17">
        <v>45887</v>
      </c>
      <c r="I34" s="15">
        <v>210</v>
      </c>
      <c r="J34" s="18">
        <v>10800000</v>
      </c>
      <c r="K34" s="19">
        <v>7</v>
      </c>
      <c r="L34" s="20"/>
      <c r="M34" s="20"/>
      <c r="N34" s="20"/>
      <c r="O34" s="20">
        <v>900000</v>
      </c>
      <c r="P34" s="59">
        <f t="shared" si="0"/>
        <v>9900000</v>
      </c>
      <c r="Q34" s="13"/>
      <c r="R34" s="13"/>
      <c r="S34" s="13"/>
      <c r="T34" s="13"/>
      <c r="U34" s="13"/>
      <c r="V34" s="13"/>
      <c r="W34" s="13"/>
      <c r="X34" s="13"/>
      <c r="Y34" s="13"/>
      <c r="Z34" s="13"/>
      <c r="AA34" s="13"/>
      <c r="AB34" s="13"/>
      <c r="AC34" s="13"/>
    </row>
    <row r="35" spans="1:29" ht="15.75" customHeight="1" x14ac:dyDescent="0.3">
      <c r="A35" s="13">
        <v>72</v>
      </c>
      <c r="B35" s="13" t="s">
        <v>301</v>
      </c>
      <c r="C35" s="16">
        <v>1118307328</v>
      </c>
      <c r="D35" s="15" t="s">
        <v>214</v>
      </c>
      <c r="E35" s="15"/>
      <c r="F35" s="23">
        <v>45708</v>
      </c>
      <c r="G35" s="23">
        <v>45708</v>
      </c>
      <c r="H35" s="17">
        <v>45918</v>
      </c>
      <c r="I35" s="15">
        <v>209</v>
      </c>
      <c r="J35" s="18">
        <v>14700000</v>
      </c>
      <c r="K35" s="19">
        <v>8</v>
      </c>
      <c r="L35" s="20"/>
      <c r="M35" s="20"/>
      <c r="N35" s="20"/>
      <c r="O35" s="20">
        <v>1050000</v>
      </c>
      <c r="P35" s="59">
        <f t="shared" si="0"/>
        <v>13650000</v>
      </c>
      <c r="Q35" s="13"/>
      <c r="R35" s="13"/>
      <c r="S35" s="13"/>
      <c r="T35" s="13"/>
      <c r="U35" s="13"/>
      <c r="V35" s="13"/>
      <c r="W35" s="13"/>
      <c r="X35" s="13"/>
      <c r="Y35" s="13"/>
      <c r="Z35" s="13"/>
      <c r="AA35" s="13"/>
      <c r="AB35" s="13"/>
      <c r="AC35" s="13"/>
    </row>
    <row r="36" spans="1:29" ht="15.75" customHeight="1" x14ac:dyDescent="0.3">
      <c r="A36" s="13">
        <v>73</v>
      </c>
      <c r="B36" s="13" t="s">
        <v>302</v>
      </c>
      <c r="C36" s="16">
        <v>1109115172</v>
      </c>
      <c r="D36" s="15" t="s">
        <v>216</v>
      </c>
      <c r="E36" s="15"/>
      <c r="F36" s="23">
        <v>45708</v>
      </c>
      <c r="G36" s="23">
        <v>45708</v>
      </c>
      <c r="H36" s="17">
        <v>45918</v>
      </c>
      <c r="I36" s="15">
        <v>209</v>
      </c>
      <c r="J36" s="18">
        <v>14700000</v>
      </c>
      <c r="K36" s="19">
        <v>8</v>
      </c>
      <c r="L36" s="20"/>
      <c r="M36" s="20"/>
      <c r="N36" s="20"/>
      <c r="O36" s="20">
        <v>1050000</v>
      </c>
      <c r="P36" s="59">
        <f t="shared" si="0"/>
        <v>13650000</v>
      </c>
      <c r="Q36" s="13"/>
      <c r="R36" s="13"/>
      <c r="S36" s="13"/>
      <c r="T36" s="13"/>
      <c r="U36" s="13"/>
      <c r="V36" s="13"/>
      <c r="W36" s="13"/>
      <c r="X36" s="13"/>
      <c r="Y36" s="13"/>
      <c r="Z36" s="13"/>
      <c r="AA36" s="13"/>
      <c r="AB36" s="13"/>
      <c r="AC36" s="13"/>
    </row>
    <row r="37" spans="1:29" ht="15.75" customHeight="1" x14ac:dyDescent="0.3">
      <c r="A37" s="63">
        <v>74</v>
      </c>
      <c r="B37" s="63" t="s">
        <v>217</v>
      </c>
      <c r="C37" s="64">
        <v>1002956175</v>
      </c>
      <c r="D37" s="65" t="s">
        <v>218</v>
      </c>
      <c r="E37" s="65"/>
      <c r="F37" s="66">
        <v>45708</v>
      </c>
      <c r="G37" s="66">
        <v>45708</v>
      </c>
      <c r="H37" s="67">
        <v>45918</v>
      </c>
      <c r="I37" s="65">
        <v>209</v>
      </c>
      <c r="J37" s="72">
        <v>14700000</v>
      </c>
      <c r="K37" s="69">
        <v>8</v>
      </c>
      <c r="L37" s="70"/>
      <c r="M37" s="70"/>
      <c r="N37" s="70"/>
      <c r="O37" s="70">
        <v>1050000</v>
      </c>
      <c r="P37" s="71">
        <f t="shared" si="0"/>
        <v>13650000</v>
      </c>
      <c r="Q37" s="63"/>
      <c r="R37" s="63"/>
      <c r="S37" s="63"/>
      <c r="T37" s="63"/>
      <c r="U37" s="63"/>
      <c r="V37" s="63"/>
      <c r="W37" s="63"/>
      <c r="X37" s="63"/>
      <c r="Y37" s="63"/>
      <c r="Z37" s="63"/>
      <c r="AA37" s="63"/>
      <c r="AB37" s="63"/>
      <c r="AC37" s="63"/>
    </row>
    <row r="38" spans="1:29" ht="15.75" customHeight="1" x14ac:dyDescent="0.3">
      <c r="A38" s="13">
        <v>75</v>
      </c>
      <c r="B38" s="13" t="s">
        <v>303</v>
      </c>
      <c r="C38" s="16">
        <v>1144143581</v>
      </c>
      <c r="D38" s="15" t="s">
        <v>220</v>
      </c>
      <c r="E38" s="15"/>
      <c r="F38" s="23">
        <v>45708</v>
      </c>
      <c r="G38" s="23">
        <v>45708</v>
      </c>
      <c r="H38" s="17">
        <v>45918</v>
      </c>
      <c r="I38" s="15">
        <v>209</v>
      </c>
      <c r="J38" s="18">
        <v>14700000</v>
      </c>
      <c r="K38" s="19">
        <v>8</v>
      </c>
      <c r="L38" s="20"/>
      <c r="M38" s="20"/>
      <c r="N38" s="20"/>
      <c r="O38" s="20">
        <v>1050000</v>
      </c>
      <c r="P38" s="59">
        <f t="shared" si="0"/>
        <v>13650000</v>
      </c>
      <c r="Q38" s="13"/>
      <c r="R38" s="13"/>
      <c r="S38" s="13"/>
      <c r="T38" s="13"/>
      <c r="U38" s="13"/>
      <c r="V38" s="13"/>
      <c r="W38" s="13"/>
      <c r="X38" s="13"/>
      <c r="Y38" s="13"/>
      <c r="Z38" s="13"/>
      <c r="AA38" s="13"/>
      <c r="AB38" s="13"/>
      <c r="AC38" s="13"/>
    </row>
    <row r="39" spans="1:29" ht="15.75" customHeight="1" x14ac:dyDescent="0.3">
      <c r="A39" s="13">
        <v>76</v>
      </c>
      <c r="B39" s="13" t="s">
        <v>221</v>
      </c>
      <c r="C39" s="16">
        <v>11</v>
      </c>
      <c r="D39" s="15" t="s">
        <v>222</v>
      </c>
      <c r="E39" s="47"/>
      <c r="F39" s="48">
        <v>45708</v>
      </c>
      <c r="G39" s="48">
        <v>45708</v>
      </c>
      <c r="H39" s="49">
        <v>45918</v>
      </c>
      <c r="I39" s="15">
        <v>209</v>
      </c>
      <c r="J39" s="18">
        <v>14700000</v>
      </c>
      <c r="K39" s="19">
        <v>8</v>
      </c>
      <c r="L39" s="20"/>
      <c r="M39" s="20"/>
      <c r="N39" s="20"/>
      <c r="O39" s="20">
        <v>1050000</v>
      </c>
      <c r="P39" s="59">
        <f t="shared" si="0"/>
        <v>13650000</v>
      </c>
      <c r="Q39" s="13"/>
      <c r="R39" s="13"/>
      <c r="S39" s="13"/>
      <c r="T39" s="13"/>
      <c r="U39" s="13"/>
      <c r="V39" s="13"/>
      <c r="W39" s="13"/>
      <c r="X39" s="13"/>
      <c r="Y39" s="13"/>
      <c r="Z39" s="13"/>
      <c r="AA39" s="13"/>
      <c r="AB39" s="13"/>
      <c r="AC39" s="13"/>
    </row>
    <row r="40" spans="1:29" ht="15.75" customHeight="1" x14ac:dyDescent="0.3">
      <c r="A40" s="63">
        <v>77</v>
      </c>
      <c r="B40" s="63" t="s">
        <v>223</v>
      </c>
      <c r="C40" s="64">
        <v>1007609629</v>
      </c>
      <c r="D40" s="62" t="s">
        <v>224</v>
      </c>
      <c r="E40" s="62"/>
      <c r="F40" s="66">
        <v>45708</v>
      </c>
      <c r="G40" s="66">
        <v>45708</v>
      </c>
      <c r="H40" s="66">
        <v>45918</v>
      </c>
      <c r="I40" s="73">
        <v>209</v>
      </c>
      <c r="J40" s="72">
        <v>14700000</v>
      </c>
      <c r="K40" s="69">
        <v>8</v>
      </c>
      <c r="L40" s="70"/>
      <c r="M40" s="70"/>
      <c r="N40" s="70"/>
      <c r="O40" s="70">
        <v>1050000</v>
      </c>
      <c r="P40" s="71">
        <f t="shared" si="0"/>
        <v>13650000</v>
      </c>
      <c r="Q40" s="63"/>
      <c r="R40" s="63"/>
      <c r="S40" s="63"/>
      <c r="T40" s="63"/>
      <c r="U40" s="63"/>
      <c r="V40" s="63"/>
      <c r="W40" s="63"/>
      <c r="X40" s="63"/>
      <c r="Y40" s="63"/>
      <c r="Z40" s="63"/>
      <c r="AA40" s="63"/>
      <c r="AB40" s="63"/>
      <c r="AC40" s="63"/>
    </row>
    <row r="41" spans="1:29" ht="15.75" customHeight="1" x14ac:dyDescent="0.3">
      <c r="A41" s="13">
        <v>78</v>
      </c>
      <c r="B41" s="13" t="s">
        <v>304</v>
      </c>
      <c r="C41" s="16">
        <v>1118286054</v>
      </c>
      <c r="D41" s="15" t="s">
        <v>226</v>
      </c>
      <c r="E41" s="15"/>
      <c r="F41" s="23">
        <v>45708</v>
      </c>
      <c r="G41" s="23">
        <v>45708</v>
      </c>
      <c r="H41" s="17">
        <v>45918</v>
      </c>
      <c r="I41" s="15">
        <v>209</v>
      </c>
      <c r="J41" s="18">
        <v>14700000</v>
      </c>
      <c r="K41" s="19">
        <v>8</v>
      </c>
      <c r="L41" s="20"/>
      <c r="M41" s="20"/>
      <c r="N41" s="20"/>
      <c r="O41" s="20">
        <v>1050000</v>
      </c>
      <c r="P41" s="59">
        <f t="shared" si="0"/>
        <v>13650000</v>
      </c>
      <c r="Q41" s="13"/>
      <c r="R41" s="13"/>
      <c r="S41" s="13"/>
      <c r="T41" s="13"/>
      <c r="U41" s="13"/>
      <c r="V41" s="13"/>
      <c r="W41" s="13"/>
      <c r="X41" s="13"/>
      <c r="Y41" s="13"/>
      <c r="Z41" s="13"/>
      <c r="AA41" s="13"/>
      <c r="AB41" s="13"/>
      <c r="AC41" s="13"/>
    </row>
    <row r="42" spans="1:29" ht="15.75" customHeight="1" x14ac:dyDescent="0.3">
      <c r="A42" s="13">
        <v>79</v>
      </c>
      <c r="B42" s="13" t="s">
        <v>227</v>
      </c>
      <c r="C42" s="16">
        <v>35696525</v>
      </c>
      <c r="D42" s="15" t="s">
        <v>228</v>
      </c>
      <c r="E42" s="47"/>
      <c r="F42" s="48">
        <v>45708</v>
      </c>
      <c r="G42" s="48">
        <v>45708</v>
      </c>
      <c r="H42" s="49">
        <v>45918</v>
      </c>
      <c r="I42" s="15">
        <v>209</v>
      </c>
      <c r="J42" s="18">
        <v>14700000</v>
      </c>
      <c r="K42" s="19">
        <v>8</v>
      </c>
      <c r="L42" s="20"/>
      <c r="M42" s="20"/>
      <c r="N42" s="20"/>
      <c r="O42" s="20">
        <v>1050000</v>
      </c>
      <c r="P42" s="59">
        <f t="shared" si="0"/>
        <v>13650000</v>
      </c>
      <c r="Q42" s="13"/>
      <c r="R42" s="13"/>
      <c r="S42" s="13"/>
      <c r="T42" s="13"/>
      <c r="U42" s="13"/>
      <c r="V42" s="13"/>
      <c r="W42" s="13"/>
      <c r="X42" s="13"/>
      <c r="Y42" s="13"/>
      <c r="Z42" s="13"/>
      <c r="AA42" s="13"/>
      <c r="AB42" s="13"/>
      <c r="AC42" s="13"/>
    </row>
    <row r="43" spans="1:29" ht="15.75" customHeight="1" x14ac:dyDescent="0.3">
      <c r="A43" s="13">
        <v>80</v>
      </c>
      <c r="B43" s="13" t="s">
        <v>305</v>
      </c>
      <c r="C43" s="16">
        <v>14620126</v>
      </c>
      <c r="D43" s="15" t="s">
        <v>231</v>
      </c>
      <c r="E43" s="47"/>
      <c r="F43" s="48">
        <v>45708</v>
      </c>
      <c r="G43" s="48">
        <v>45708</v>
      </c>
      <c r="H43" s="49">
        <v>45918</v>
      </c>
      <c r="I43" s="15">
        <v>209</v>
      </c>
      <c r="J43" s="18">
        <v>14700000</v>
      </c>
      <c r="K43" s="19">
        <v>8</v>
      </c>
      <c r="L43" s="20"/>
      <c r="M43" s="20"/>
      <c r="N43" s="20"/>
      <c r="O43" s="20">
        <v>1050000</v>
      </c>
      <c r="P43" s="59">
        <f t="shared" si="0"/>
        <v>13650000</v>
      </c>
      <c r="Q43" s="13"/>
      <c r="R43" s="13"/>
      <c r="S43" s="13"/>
      <c r="T43" s="13"/>
      <c r="U43" s="13"/>
      <c r="V43" s="13"/>
      <c r="W43" s="13"/>
      <c r="X43" s="13"/>
      <c r="Y43" s="13"/>
      <c r="Z43" s="13"/>
      <c r="AA43" s="13"/>
      <c r="AB43" s="13"/>
      <c r="AC43" s="13"/>
    </row>
    <row r="44" spans="1:29" ht="15.75" customHeight="1" x14ac:dyDescent="0.3">
      <c r="A44" s="13">
        <v>81</v>
      </c>
      <c r="B44" s="13" t="s">
        <v>232</v>
      </c>
      <c r="C44" s="16">
        <v>66738932</v>
      </c>
      <c r="D44" s="15" t="s">
        <v>233</v>
      </c>
      <c r="E44" s="47"/>
      <c r="F44" s="48">
        <v>45708</v>
      </c>
      <c r="G44" s="48">
        <v>45708</v>
      </c>
      <c r="H44" s="49">
        <v>45918</v>
      </c>
      <c r="I44" s="15">
        <v>209</v>
      </c>
      <c r="J44" s="18">
        <v>14700000</v>
      </c>
      <c r="K44" s="19">
        <v>8</v>
      </c>
      <c r="L44" s="20"/>
      <c r="M44" s="20"/>
      <c r="N44" s="20"/>
      <c r="O44" s="20">
        <v>1050000</v>
      </c>
      <c r="P44" s="59">
        <f t="shared" si="0"/>
        <v>13650000</v>
      </c>
      <c r="Q44" s="13"/>
      <c r="R44" s="13"/>
      <c r="S44" s="13"/>
      <c r="T44" s="13"/>
      <c r="U44" s="13"/>
      <c r="V44" s="13"/>
      <c r="W44" s="13"/>
      <c r="X44" s="13"/>
      <c r="Y44" s="13"/>
      <c r="Z44" s="13"/>
      <c r="AA44" s="13"/>
      <c r="AB44" s="13"/>
      <c r="AC44" s="13"/>
    </row>
    <row r="45" spans="1:29" ht="15.75" customHeight="1" x14ac:dyDescent="0.3">
      <c r="A45" s="13">
        <v>82</v>
      </c>
      <c r="B45" s="13" t="s">
        <v>234</v>
      </c>
      <c r="C45" s="16">
        <v>67005983</v>
      </c>
      <c r="D45" s="15" t="s">
        <v>235</v>
      </c>
      <c r="E45" s="15"/>
      <c r="F45" s="23">
        <v>45708</v>
      </c>
      <c r="G45" s="23">
        <v>45708</v>
      </c>
      <c r="H45" s="17">
        <v>45887</v>
      </c>
      <c r="I45" s="15">
        <v>180</v>
      </c>
      <c r="J45" s="18">
        <v>23562000</v>
      </c>
      <c r="K45" s="19">
        <v>7</v>
      </c>
      <c r="L45" s="20"/>
      <c r="M45" s="20"/>
      <c r="N45" s="20"/>
      <c r="O45" s="20">
        <v>1963500</v>
      </c>
      <c r="P45" s="59">
        <f t="shared" si="0"/>
        <v>21598500</v>
      </c>
      <c r="Q45" s="13"/>
      <c r="R45" s="13"/>
      <c r="S45" s="13"/>
      <c r="T45" s="13"/>
      <c r="U45" s="13"/>
      <c r="V45" s="13"/>
      <c r="W45" s="13"/>
      <c r="X45" s="13"/>
      <c r="Y45" s="13"/>
      <c r="Z45" s="13"/>
      <c r="AA45" s="13"/>
      <c r="AB45" s="13"/>
      <c r="AC45" s="13"/>
    </row>
    <row r="46" spans="1:29" ht="15.75" customHeight="1" x14ac:dyDescent="0.3">
      <c r="A46" s="13">
        <v>87</v>
      </c>
      <c r="B46" s="13" t="s">
        <v>245</v>
      </c>
      <c r="C46" s="16">
        <v>80210741</v>
      </c>
      <c r="D46" s="15" t="s">
        <v>246</v>
      </c>
      <c r="E46" s="47"/>
      <c r="F46" s="48">
        <v>45709</v>
      </c>
      <c r="G46" s="48">
        <v>45709</v>
      </c>
      <c r="H46" s="49">
        <v>45887</v>
      </c>
      <c r="I46" s="15">
        <v>180</v>
      </c>
      <c r="J46" s="22">
        <v>23562000</v>
      </c>
      <c r="K46" s="19">
        <v>7</v>
      </c>
      <c r="L46" s="20"/>
      <c r="M46" s="20"/>
      <c r="N46" s="20"/>
      <c r="O46" s="20">
        <v>1963500</v>
      </c>
      <c r="P46" s="59">
        <f t="shared" si="0"/>
        <v>21598500</v>
      </c>
      <c r="Q46" s="13"/>
      <c r="R46" s="13"/>
      <c r="S46" s="13"/>
      <c r="T46" s="13"/>
      <c r="U46" s="13"/>
      <c r="V46" s="13"/>
      <c r="W46" s="13"/>
      <c r="X46" s="13"/>
      <c r="Y46" s="13"/>
      <c r="Z46" s="13"/>
      <c r="AA46" s="13"/>
      <c r="AB46" s="13"/>
      <c r="AC46" s="13"/>
    </row>
    <row r="47" spans="1:29" ht="15.75" customHeight="1" x14ac:dyDescent="0.3">
      <c r="A47" s="13">
        <v>88</v>
      </c>
      <c r="B47" s="13" t="s">
        <v>248</v>
      </c>
      <c r="C47" s="16">
        <v>1151966713</v>
      </c>
      <c r="D47" s="15" t="s">
        <v>249</v>
      </c>
      <c r="E47" s="15"/>
      <c r="F47" s="23">
        <v>45709</v>
      </c>
      <c r="G47" s="23">
        <v>45709</v>
      </c>
      <c r="H47" s="17">
        <v>45918</v>
      </c>
      <c r="I47" s="15">
        <v>207</v>
      </c>
      <c r="J47" s="18">
        <v>14700000</v>
      </c>
      <c r="K47" s="19">
        <v>8</v>
      </c>
      <c r="L47" s="20"/>
      <c r="M47" s="20"/>
      <c r="N47" s="20"/>
      <c r="O47" s="20">
        <v>1050000</v>
      </c>
      <c r="P47" s="59">
        <v>14700000</v>
      </c>
      <c r="Q47" s="13"/>
      <c r="R47" s="13"/>
      <c r="S47" s="13"/>
      <c r="T47" s="13"/>
      <c r="U47" s="13"/>
      <c r="V47" s="13"/>
      <c r="W47" s="13"/>
      <c r="X47" s="13"/>
      <c r="Y47" s="13"/>
      <c r="Z47" s="13"/>
      <c r="AA47" s="13"/>
      <c r="AB47" s="13"/>
      <c r="AC47" s="13"/>
    </row>
    <row r="48" spans="1:29" ht="15.75" customHeight="1" x14ac:dyDescent="0.3">
      <c r="A48" s="13">
        <v>89</v>
      </c>
      <c r="B48" s="13" t="s">
        <v>306</v>
      </c>
      <c r="C48" s="74">
        <v>1118302426</v>
      </c>
      <c r="D48" s="47" t="s">
        <v>251</v>
      </c>
      <c r="E48" s="47"/>
      <c r="F48" s="48">
        <v>45709</v>
      </c>
      <c r="G48" s="48">
        <v>45709</v>
      </c>
      <c r="H48" s="49">
        <v>45918</v>
      </c>
      <c r="I48" s="47">
        <v>207</v>
      </c>
      <c r="J48" s="75">
        <v>14700000</v>
      </c>
      <c r="K48" s="76">
        <v>8</v>
      </c>
      <c r="L48" s="77"/>
      <c r="M48" s="77"/>
      <c r="N48" s="77"/>
      <c r="O48" s="77">
        <v>1050000</v>
      </c>
      <c r="P48" s="78">
        <v>14700000</v>
      </c>
      <c r="Q48" s="13"/>
      <c r="R48" s="13"/>
      <c r="S48" s="13"/>
      <c r="T48" s="13"/>
      <c r="U48" s="13"/>
      <c r="V48" s="13"/>
      <c r="W48" s="13"/>
      <c r="X48" s="13"/>
      <c r="Y48" s="13"/>
      <c r="Z48" s="13"/>
      <c r="AA48" s="13"/>
      <c r="AB48" s="13"/>
      <c r="AC48" s="13"/>
    </row>
    <row r="49" spans="1:29" ht="15.75" customHeight="1" x14ac:dyDescent="0.3">
      <c r="A49" s="13"/>
      <c r="B49" s="13"/>
      <c r="C49" s="79"/>
      <c r="D49" s="60"/>
      <c r="E49" s="60"/>
      <c r="F49" s="80"/>
      <c r="G49" s="80"/>
      <c r="H49" s="81"/>
      <c r="I49" s="60"/>
      <c r="J49" s="82"/>
      <c r="K49" s="83"/>
      <c r="L49" s="22"/>
      <c r="M49" s="22"/>
      <c r="N49" s="22"/>
      <c r="O49" s="22"/>
      <c r="P49" s="22"/>
      <c r="Q49" s="13"/>
      <c r="R49" s="13"/>
      <c r="S49" s="13"/>
      <c r="T49" s="13"/>
      <c r="U49" s="13"/>
      <c r="V49" s="13"/>
      <c r="W49" s="13"/>
      <c r="X49" s="13"/>
      <c r="Y49" s="13"/>
      <c r="Z49" s="13"/>
      <c r="AA49" s="13"/>
      <c r="AB49" s="13"/>
      <c r="AC49" s="13"/>
    </row>
    <row r="50" spans="1:29" ht="15.75" customHeight="1" x14ac:dyDescent="0.3">
      <c r="A50" s="13"/>
      <c r="B50" s="13"/>
      <c r="C50" s="79"/>
      <c r="D50" s="60"/>
      <c r="E50" s="60"/>
      <c r="F50" s="80"/>
      <c r="G50" s="80"/>
      <c r="H50" s="81"/>
      <c r="I50" s="60"/>
      <c r="J50" s="82"/>
      <c r="K50" s="83"/>
      <c r="L50" s="22"/>
      <c r="M50" s="22"/>
      <c r="N50" s="22"/>
      <c r="O50" s="22"/>
      <c r="P50" s="22"/>
      <c r="Q50" s="13"/>
      <c r="R50" s="13"/>
      <c r="S50" s="13"/>
      <c r="T50" s="13"/>
      <c r="U50" s="13"/>
      <c r="V50" s="13"/>
      <c r="W50" s="13"/>
      <c r="X50" s="13"/>
      <c r="Y50" s="13"/>
      <c r="Z50" s="13"/>
      <c r="AA50" s="13"/>
      <c r="AB50" s="13"/>
      <c r="AC50" s="13"/>
    </row>
    <row r="51" spans="1:29" ht="15.75" customHeight="1" x14ac:dyDescent="0.3">
      <c r="A51" s="13"/>
      <c r="B51" s="13"/>
      <c r="C51" s="79"/>
      <c r="D51" s="60"/>
      <c r="E51" s="60"/>
      <c r="F51" s="80"/>
      <c r="G51" s="80"/>
      <c r="H51" s="81"/>
      <c r="I51" s="60"/>
      <c r="J51" s="82"/>
      <c r="K51" s="83"/>
      <c r="L51" s="22"/>
      <c r="M51" s="22"/>
      <c r="N51" s="22"/>
      <c r="O51" s="22"/>
      <c r="P51" s="22"/>
      <c r="Q51" s="13"/>
      <c r="R51" s="13"/>
      <c r="S51" s="13"/>
      <c r="T51" s="13"/>
      <c r="U51" s="13"/>
      <c r="V51" s="13"/>
      <c r="W51" s="13"/>
      <c r="X51" s="13"/>
      <c r="Y51" s="13"/>
      <c r="Z51" s="13"/>
      <c r="AA51" s="13"/>
      <c r="AB51" s="13"/>
      <c r="AC51" s="13"/>
    </row>
    <row r="52" spans="1:29" ht="15.75" customHeight="1"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row>
    <row r="53" spans="1:29" ht="15.75" customHeight="1"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row>
    <row r="54" spans="1:29" ht="15.75" customHeight="1"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row>
    <row r="55" spans="1:29" ht="15.75" customHeight="1"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row>
    <row r="56" spans="1:29" ht="15.75" customHeight="1"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row>
    <row r="57" spans="1:29" ht="15.75" customHeight="1"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row>
    <row r="58" spans="1:29" ht="15.75" customHeight="1"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row>
    <row r="59" spans="1:29" ht="15.75" customHeight="1"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row>
    <row r="60" spans="1:29" ht="15.75" customHeight="1"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row>
    <row r="61" spans="1:29" ht="15.75" customHeight="1"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row>
    <row r="62" spans="1:29" ht="15.75" customHeight="1" x14ac:dyDescent="0.3"/>
    <row r="63" spans="1:29" ht="15.75" customHeight="1" x14ac:dyDescent="0.3"/>
    <row r="64" spans="1:29"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paperSize="9"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4:O1000"/>
  <sheetViews>
    <sheetView workbookViewId="0"/>
  </sheetViews>
  <sheetFormatPr baseColWidth="10" defaultColWidth="14.44140625" defaultRowHeight="15" customHeight="1" x14ac:dyDescent="0.3"/>
  <cols>
    <col min="1" max="1" width="4.44140625" customWidth="1"/>
    <col min="2" max="2" width="31.6640625" customWidth="1"/>
    <col min="3" max="3" width="15.44140625" customWidth="1"/>
    <col min="4" max="5" width="19.6640625" customWidth="1"/>
    <col min="6" max="7" width="11.88671875" customWidth="1"/>
    <col min="8" max="8" width="12.88671875" customWidth="1"/>
    <col min="9" max="9" width="11.88671875" customWidth="1"/>
    <col min="10" max="10" width="20.5546875" customWidth="1"/>
    <col min="11" max="11" width="9.5546875" customWidth="1"/>
    <col min="12" max="12" width="18.109375" customWidth="1"/>
    <col min="13" max="13" width="21" customWidth="1"/>
    <col min="14" max="14" width="10.6640625" customWidth="1"/>
    <col min="15" max="15" width="12" customWidth="1"/>
    <col min="16" max="26" width="10.6640625" customWidth="1"/>
  </cols>
  <sheetData>
    <row r="4" spans="1:15" ht="14.4" x14ac:dyDescent="0.3">
      <c r="B4" s="181" t="s">
        <v>307</v>
      </c>
      <c r="C4" s="182"/>
      <c r="D4" s="182"/>
      <c r="E4" s="182"/>
      <c r="F4" s="182"/>
      <c r="G4" s="182"/>
      <c r="H4" s="182"/>
      <c r="I4" s="182"/>
      <c r="J4" s="182"/>
      <c r="K4" s="182"/>
      <c r="L4" s="182"/>
      <c r="M4" s="182"/>
    </row>
    <row r="5" spans="1:15" ht="31.2" x14ac:dyDescent="0.3">
      <c r="A5" s="15"/>
      <c r="B5" s="2" t="s">
        <v>1</v>
      </c>
      <c r="C5" s="3" t="s">
        <v>2</v>
      </c>
      <c r="D5" s="2" t="s">
        <v>3</v>
      </c>
      <c r="E5" s="2" t="s">
        <v>308</v>
      </c>
      <c r="F5" s="4" t="s">
        <v>7</v>
      </c>
      <c r="G5" s="5" t="s">
        <v>8</v>
      </c>
      <c r="H5" s="5" t="s">
        <v>9</v>
      </c>
      <c r="I5" s="6" t="s">
        <v>10</v>
      </c>
      <c r="J5" s="7" t="s">
        <v>11</v>
      </c>
      <c r="K5" s="8" t="s">
        <v>12</v>
      </c>
      <c r="L5" s="9" t="s">
        <v>293</v>
      </c>
      <c r="M5" s="8" t="s">
        <v>26</v>
      </c>
    </row>
    <row r="6" spans="1:15" ht="15.6" x14ac:dyDescent="0.3">
      <c r="A6" s="15">
        <v>1</v>
      </c>
      <c r="B6" s="15" t="s">
        <v>309</v>
      </c>
      <c r="C6" s="16">
        <v>1061721506</v>
      </c>
      <c r="D6" s="15" t="s">
        <v>310</v>
      </c>
      <c r="E6" s="15" t="s">
        <v>311</v>
      </c>
      <c r="F6" s="17">
        <v>45675</v>
      </c>
      <c r="G6" s="17">
        <v>45675</v>
      </c>
      <c r="H6" s="17">
        <v>46021</v>
      </c>
      <c r="I6" s="15">
        <v>342</v>
      </c>
      <c r="J6" s="18">
        <v>59834500</v>
      </c>
      <c r="K6" s="19">
        <v>12</v>
      </c>
      <c r="L6" s="20">
        <v>2634500</v>
      </c>
      <c r="M6" s="20">
        <f t="shared" ref="M6:M10" si="0">J6-L6</f>
        <v>57200000</v>
      </c>
    </row>
    <row r="7" spans="1:15" ht="15.6" x14ac:dyDescent="0.3">
      <c r="A7" s="15">
        <v>2</v>
      </c>
      <c r="B7" s="15" t="s">
        <v>312</v>
      </c>
      <c r="C7" s="16">
        <v>1118286512</v>
      </c>
      <c r="D7" s="15" t="s">
        <v>34</v>
      </c>
      <c r="E7" s="15" t="s">
        <v>35</v>
      </c>
      <c r="F7" s="17">
        <v>45677</v>
      </c>
      <c r="G7" s="17">
        <v>45677</v>
      </c>
      <c r="H7" s="17">
        <v>46006</v>
      </c>
      <c r="I7" s="15">
        <v>325</v>
      </c>
      <c r="J7" s="18">
        <v>43197000</v>
      </c>
      <c r="K7" s="19">
        <v>12</v>
      </c>
      <c r="L7" s="20">
        <v>1963500</v>
      </c>
      <c r="M7" s="20">
        <f t="shared" si="0"/>
        <v>41233500</v>
      </c>
    </row>
    <row r="8" spans="1:15" ht="15.6" x14ac:dyDescent="0.3">
      <c r="A8" s="15">
        <v>3</v>
      </c>
      <c r="B8" s="15" t="s">
        <v>313</v>
      </c>
      <c r="C8" s="16">
        <v>1118285993</v>
      </c>
      <c r="D8" s="15" t="s">
        <v>314</v>
      </c>
      <c r="E8" s="15" t="s">
        <v>315</v>
      </c>
      <c r="F8" s="17">
        <v>45677</v>
      </c>
      <c r="G8" s="17">
        <v>45677</v>
      </c>
      <c r="H8" s="17">
        <v>46006</v>
      </c>
      <c r="I8" s="15">
        <v>325</v>
      </c>
      <c r="J8" s="18">
        <v>43197000</v>
      </c>
      <c r="K8" s="19">
        <v>12</v>
      </c>
      <c r="L8" s="20">
        <v>1963500</v>
      </c>
      <c r="M8" s="20">
        <f t="shared" si="0"/>
        <v>41233500</v>
      </c>
    </row>
    <row r="9" spans="1:15" ht="15.6" x14ac:dyDescent="0.3">
      <c r="A9" s="15">
        <v>4</v>
      </c>
      <c r="B9" s="15" t="s">
        <v>316</v>
      </c>
      <c r="C9" s="16">
        <v>16457640</v>
      </c>
      <c r="D9" s="15" t="s">
        <v>41</v>
      </c>
      <c r="E9" s="15" t="s">
        <v>42</v>
      </c>
      <c r="F9" s="17">
        <v>45680</v>
      </c>
      <c r="G9" s="17">
        <v>45680</v>
      </c>
      <c r="H9" s="17">
        <v>46021</v>
      </c>
      <c r="I9" s="15">
        <v>337</v>
      </c>
      <c r="J9" s="18">
        <v>45160500</v>
      </c>
      <c r="K9" s="19">
        <v>12</v>
      </c>
      <c r="L9" s="20">
        <v>1963500</v>
      </c>
      <c r="M9" s="20">
        <f t="shared" si="0"/>
        <v>43197000</v>
      </c>
      <c r="O9" s="22"/>
    </row>
    <row r="10" spans="1:15" ht="15.6" x14ac:dyDescent="0.3">
      <c r="A10" s="15">
        <v>5</v>
      </c>
      <c r="B10" s="15" t="s">
        <v>317</v>
      </c>
      <c r="C10" s="84">
        <v>31487789</v>
      </c>
      <c r="D10" s="15" t="s">
        <v>318</v>
      </c>
      <c r="E10" s="15" t="s">
        <v>45</v>
      </c>
      <c r="F10" s="17">
        <v>45682</v>
      </c>
      <c r="G10" s="17">
        <v>45322</v>
      </c>
      <c r="H10" s="17">
        <v>46021</v>
      </c>
      <c r="I10" s="15">
        <v>335</v>
      </c>
      <c r="J10" s="75">
        <v>59834500</v>
      </c>
      <c r="K10" s="19">
        <v>12</v>
      </c>
      <c r="L10" s="77">
        <v>2634500</v>
      </c>
      <c r="M10" s="77">
        <f t="shared" si="0"/>
        <v>57200000</v>
      </c>
      <c r="N10" s="22"/>
    </row>
    <row r="11" spans="1:15" ht="14.4" x14ac:dyDescent="0.3">
      <c r="J11" s="85">
        <f>SUM(J6:J10)</f>
        <v>251223500</v>
      </c>
      <c r="L11" s="86">
        <f t="shared" ref="L11:M11" si="1">SUM(L6:L10)</f>
        <v>11159500</v>
      </c>
      <c r="M11" s="87">
        <f t="shared" si="1"/>
        <v>240064000</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4:M4"/>
  </mergeCells>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4:Z1000"/>
  <sheetViews>
    <sheetView workbookViewId="0"/>
  </sheetViews>
  <sheetFormatPr baseColWidth="10" defaultColWidth="14.44140625" defaultRowHeight="15" customHeight="1" x14ac:dyDescent="0.3"/>
  <cols>
    <col min="1" max="1" width="4.44140625" customWidth="1"/>
    <col min="2" max="2" width="36.5546875" customWidth="1"/>
    <col min="3" max="3" width="15.33203125" customWidth="1"/>
    <col min="4" max="4" width="21.44140625" customWidth="1"/>
    <col min="5" max="6" width="11.88671875" customWidth="1"/>
    <col min="7" max="7" width="13" customWidth="1"/>
    <col min="8" max="8" width="11.88671875" customWidth="1"/>
    <col min="9" max="9" width="15.5546875" customWidth="1"/>
    <col min="10" max="10" width="9.5546875" customWidth="1"/>
    <col min="11" max="11" width="16.5546875" customWidth="1"/>
    <col min="12" max="12" width="15" customWidth="1"/>
  </cols>
  <sheetData>
    <row r="4" spans="1:26" ht="14.4" x14ac:dyDescent="0.3">
      <c r="A4" s="183" t="s">
        <v>319</v>
      </c>
      <c r="B4" s="184"/>
      <c r="C4" s="184"/>
      <c r="D4" s="184"/>
      <c r="E4" s="184"/>
      <c r="F4" s="184"/>
      <c r="G4" s="184"/>
      <c r="H4" s="184"/>
      <c r="I4" s="184"/>
      <c r="J4" s="184"/>
      <c r="K4" s="184"/>
      <c r="L4" s="185"/>
    </row>
    <row r="5" spans="1:26" ht="31.2" x14ac:dyDescent="0.3">
      <c r="A5" s="42"/>
      <c r="B5" s="50" t="s">
        <v>1</v>
      </c>
      <c r="C5" s="51" t="s">
        <v>2</v>
      </c>
      <c r="D5" s="50" t="s">
        <v>3</v>
      </c>
      <c r="E5" s="52" t="s">
        <v>7</v>
      </c>
      <c r="F5" s="53" t="s">
        <v>8</v>
      </c>
      <c r="G5" s="53" t="s">
        <v>9</v>
      </c>
      <c r="H5" s="54" t="s">
        <v>10</v>
      </c>
      <c r="I5" s="55" t="s">
        <v>11</v>
      </c>
      <c r="J5" s="56" t="s">
        <v>12</v>
      </c>
      <c r="K5" s="57" t="s">
        <v>293</v>
      </c>
      <c r="L5" s="56" t="s">
        <v>26</v>
      </c>
    </row>
    <row r="6" spans="1:26" ht="15.6" x14ac:dyDescent="0.3">
      <c r="A6" s="88">
        <v>1</v>
      </c>
      <c r="B6" s="15" t="s">
        <v>320</v>
      </c>
      <c r="C6" s="84">
        <v>31476734</v>
      </c>
      <c r="D6" s="15" t="s">
        <v>47</v>
      </c>
      <c r="E6" s="23">
        <v>45686</v>
      </c>
      <c r="F6" s="23">
        <v>45686</v>
      </c>
      <c r="G6" s="17">
        <v>46021</v>
      </c>
      <c r="H6" s="15">
        <v>301</v>
      </c>
      <c r="I6" s="18">
        <v>20700000</v>
      </c>
      <c r="J6" s="19">
        <v>12</v>
      </c>
      <c r="K6" s="20">
        <v>900000</v>
      </c>
      <c r="L6" s="20">
        <f t="shared" ref="L6:L30" si="0">I6-K6</f>
        <v>19800000</v>
      </c>
    </row>
    <row r="7" spans="1:26" ht="15.6" x14ac:dyDescent="0.3">
      <c r="A7" s="88">
        <v>2</v>
      </c>
      <c r="B7" s="15" t="s">
        <v>50</v>
      </c>
      <c r="C7" s="84">
        <v>31475449</v>
      </c>
      <c r="D7" s="15" t="s">
        <v>51</v>
      </c>
      <c r="E7" s="23">
        <v>45686</v>
      </c>
      <c r="F7" s="23">
        <v>45686</v>
      </c>
      <c r="G7" s="17">
        <v>46006</v>
      </c>
      <c r="H7" s="15">
        <v>316</v>
      </c>
      <c r="I7" s="18">
        <v>43197000</v>
      </c>
      <c r="J7" s="19">
        <v>12</v>
      </c>
      <c r="K7" s="20">
        <v>1963500</v>
      </c>
      <c r="L7" s="20">
        <f t="shared" si="0"/>
        <v>41233500</v>
      </c>
    </row>
    <row r="8" spans="1:26" ht="15.6" x14ac:dyDescent="0.3">
      <c r="A8" s="88">
        <v>3</v>
      </c>
      <c r="B8" s="15" t="s">
        <v>54</v>
      </c>
      <c r="C8" s="84">
        <v>1118289808</v>
      </c>
      <c r="D8" s="15" t="s">
        <v>55</v>
      </c>
      <c r="E8" s="23">
        <v>45686</v>
      </c>
      <c r="F8" s="23">
        <v>45689</v>
      </c>
      <c r="G8" s="17">
        <v>46011</v>
      </c>
      <c r="H8" s="15">
        <v>320</v>
      </c>
      <c r="I8" s="18">
        <v>57233000</v>
      </c>
      <c r="J8" s="19">
        <v>12</v>
      </c>
      <c r="K8" s="20">
        <v>2616500</v>
      </c>
      <c r="L8" s="20">
        <f t="shared" si="0"/>
        <v>54616500</v>
      </c>
    </row>
    <row r="9" spans="1:26" ht="15.6" x14ac:dyDescent="0.3">
      <c r="A9" s="88">
        <v>4</v>
      </c>
      <c r="B9" s="24" t="s">
        <v>57</v>
      </c>
      <c r="C9" s="84">
        <v>1005785716</v>
      </c>
      <c r="D9" s="15" t="s">
        <v>58</v>
      </c>
      <c r="E9" s="23">
        <v>45687</v>
      </c>
      <c r="F9" s="23">
        <v>45687</v>
      </c>
      <c r="G9" s="17">
        <v>46006</v>
      </c>
      <c r="H9" s="15">
        <v>315</v>
      </c>
      <c r="I9" s="18">
        <v>26620000</v>
      </c>
      <c r="J9" s="19">
        <v>12</v>
      </c>
      <c r="K9" s="20">
        <v>1210000</v>
      </c>
      <c r="L9" s="20">
        <f t="shared" si="0"/>
        <v>25410000</v>
      </c>
    </row>
    <row r="10" spans="1:26" ht="15.6" x14ac:dyDescent="0.3">
      <c r="A10" s="88">
        <v>5</v>
      </c>
      <c r="B10" s="24" t="s">
        <v>60</v>
      </c>
      <c r="C10" s="84">
        <v>1118298717</v>
      </c>
      <c r="D10" s="15" t="s">
        <v>61</v>
      </c>
      <c r="E10" s="23">
        <v>45687</v>
      </c>
      <c r="F10" s="23">
        <v>45687</v>
      </c>
      <c r="G10" s="17">
        <v>46006</v>
      </c>
      <c r="H10" s="15">
        <v>315</v>
      </c>
      <c r="I10" s="18">
        <v>26620000</v>
      </c>
      <c r="J10" s="19">
        <v>12</v>
      </c>
      <c r="K10" s="20">
        <v>1210000</v>
      </c>
      <c r="L10" s="20">
        <f t="shared" si="0"/>
        <v>25410000</v>
      </c>
    </row>
    <row r="11" spans="1:26" ht="15.6" x14ac:dyDescent="0.3">
      <c r="A11" s="88">
        <v>6</v>
      </c>
      <c r="B11" s="24" t="s">
        <v>64</v>
      </c>
      <c r="C11" s="84">
        <v>1118287494</v>
      </c>
      <c r="D11" s="15" t="s">
        <v>65</v>
      </c>
      <c r="E11" s="23">
        <v>45687</v>
      </c>
      <c r="F11" s="23">
        <v>45687</v>
      </c>
      <c r="G11" s="17">
        <v>46006</v>
      </c>
      <c r="H11" s="15">
        <v>315</v>
      </c>
      <c r="I11" s="18">
        <v>26620000</v>
      </c>
      <c r="J11" s="19">
        <v>12</v>
      </c>
      <c r="K11" s="20">
        <v>1210000</v>
      </c>
      <c r="L11" s="20">
        <f t="shared" si="0"/>
        <v>25410000</v>
      </c>
    </row>
    <row r="12" spans="1:26" ht="15.6" x14ac:dyDescent="0.3">
      <c r="A12" s="88">
        <v>7</v>
      </c>
      <c r="B12" s="15" t="s">
        <v>321</v>
      </c>
      <c r="C12" s="84">
        <v>31485502</v>
      </c>
      <c r="D12" s="15" t="s">
        <v>69</v>
      </c>
      <c r="E12" s="23">
        <v>45687</v>
      </c>
      <c r="F12" s="23">
        <v>45687</v>
      </c>
      <c r="G12" s="17">
        <v>46006</v>
      </c>
      <c r="H12" s="15">
        <v>315</v>
      </c>
      <c r="I12" s="18">
        <v>23100000</v>
      </c>
      <c r="J12" s="19">
        <v>12</v>
      </c>
      <c r="K12" s="20">
        <v>1050000</v>
      </c>
      <c r="L12" s="20">
        <f t="shared" si="0"/>
        <v>22050000</v>
      </c>
      <c r="M12" s="89"/>
      <c r="N12" s="89"/>
      <c r="O12" s="89"/>
      <c r="P12" s="89"/>
      <c r="Q12" s="89"/>
      <c r="R12" s="89"/>
      <c r="S12" s="89"/>
      <c r="T12" s="89"/>
      <c r="U12" s="89"/>
      <c r="V12" s="89"/>
      <c r="W12" s="89"/>
      <c r="X12" s="89"/>
      <c r="Y12" s="89"/>
      <c r="Z12" s="89"/>
    </row>
    <row r="13" spans="1:26" ht="15.6" x14ac:dyDescent="0.3">
      <c r="A13" s="88">
        <v>8</v>
      </c>
      <c r="B13" s="24" t="s">
        <v>70</v>
      </c>
      <c r="C13" s="84">
        <v>1109545940</v>
      </c>
      <c r="D13" s="15" t="s">
        <v>71</v>
      </c>
      <c r="E13" s="23">
        <v>45688</v>
      </c>
      <c r="F13" s="23">
        <v>45688</v>
      </c>
      <c r="G13" s="17">
        <v>45853</v>
      </c>
      <c r="H13" s="15">
        <v>165</v>
      </c>
      <c r="I13" s="18">
        <v>10800000</v>
      </c>
      <c r="J13" s="19">
        <v>7</v>
      </c>
      <c r="K13" s="20">
        <v>900000</v>
      </c>
      <c r="L13" s="20">
        <f t="shared" si="0"/>
        <v>9900000</v>
      </c>
    </row>
    <row r="14" spans="1:26" ht="15.6" x14ac:dyDescent="0.3">
      <c r="A14" s="88">
        <v>9</v>
      </c>
      <c r="B14" s="24" t="s">
        <v>322</v>
      </c>
      <c r="C14" s="84">
        <v>16454607</v>
      </c>
      <c r="D14" s="15" t="s">
        <v>74</v>
      </c>
      <c r="E14" s="23">
        <v>45688</v>
      </c>
      <c r="F14" s="23">
        <v>45688</v>
      </c>
      <c r="G14" s="17">
        <v>46006</v>
      </c>
      <c r="H14" s="15">
        <v>315</v>
      </c>
      <c r="I14" s="18">
        <v>19800000</v>
      </c>
      <c r="J14" s="19">
        <v>12</v>
      </c>
      <c r="K14" s="20">
        <v>900000</v>
      </c>
      <c r="L14" s="20">
        <f t="shared" si="0"/>
        <v>18900000</v>
      </c>
      <c r="M14" s="63"/>
      <c r="N14" s="63"/>
      <c r="O14" s="63"/>
      <c r="P14" s="63"/>
      <c r="Q14" s="63"/>
      <c r="R14" s="63"/>
      <c r="S14" s="63"/>
      <c r="T14" s="63"/>
      <c r="U14" s="63"/>
      <c r="V14" s="63"/>
      <c r="W14" s="63"/>
      <c r="X14" s="63"/>
      <c r="Y14" s="63"/>
      <c r="Z14" s="63"/>
    </row>
    <row r="15" spans="1:26" ht="15.75" customHeight="1" x14ac:dyDescent="0.3">
      <c r="A15" s="88">
        <v>10</v>
      </c>
      <c r="B15" s="24" t="s">
        <v>81</v>
      </c>
      <c r="C15" s="84">
        <v>94193787</v>
      </c>
      <c r="D15" s="15" t="s">
        <v>82</v>
      </c>
      <c r="E15" s="23">
        <v>45688</v>
      </c>
      <c r="F15" s="23">
        <v>45688</v>
      </c>
      <c r="G15" s="17">
        <v>46006</v>
      </c>
      <c r="H15" s="15">
        <v>315</v>
      </c>
      <c r="I15" s="18">
        <v>19800000</v>
      </c>
      <c r="J15" s="19">
        <v>12</v>
      </c>
      <c r="K15" s="20">
        <v>900000</v>
      </c>
      <c r="L15" s="20">
        <f t="shared" si="0"/>
        <v>18900000</v>
      </c>
    </row>
    <row r="16" spans="1:26" ht="15.75" customHeight="1" x14ac:dyDescent="0.3">
      <c r="A16" s="88">
        <v>11</v>
      </c>
      <c r="B16" s="24" t="s">
        <v>323</v>
      </c>
      <c r="C16" s="84">
        <v>29120768</v>
      </c>
      <c r="D16" s="15" t="s">
        <v>84</v>
      </c>
      <c r="E16" s="23">
        <v>45688</v>
      </c>
      <c r="F16" s="23">
        <v>45688</v>
      </c>
      <c r="G16" s="17">
        <v>46006</v>
      </c>
      <c r="H16" s="15">
        <v>315</v>
      </c>
      <c r="I16" s="18">
        <v>19800000</v>
      </c>
      <c r="J16" s="19">
        <v>12</v>
      </c>
      <c r="K16" s="20">
        <v>900000</v>
      </c>
      <c r="L16" s="20">
        <f t="shared" si="0"/>
        <v>18900000</v>
      </c>
    </row>
    <row r="17" spans="1:26" ht="15.75" customHeight="1" x14ac:dyDescent="0.3">
      <c r="A17" s="88">
        <v>12</v>
      </c>
      <c r="B17" s="24" t="s">
        <v>85</v>
      </c>
      <c r="C17" s="84">
        <v>27149631</v>
      </c>
      <c r="D17" s="15" t="s">
        <v>86</v>
      </c>
      <c r="E17" s="23">
        <v>45688</v>
      </c>
      <c r="F17" s="23">
        <v>45688</v>
      </c>
      <c r="G17" s="17">
        <v>46006</v>
      </c>
      <c r="H17" s="15">
        <v>315</v>
      </c>
      <c r="I17" s="18">
        <v>19800000</v>
      </c>
      <c r="J17" s="19">
        <v>12</v>
      </c>
      <c r="K17" s="20">
        <v>900000</v>
      </c>
      <c r="L17" s="20">
        <f t="shared" si="0"/>
        <v>18900000</v>
      </c>
    </row>
    <row r="18" spans="1:26" ht="15.75" customHeight="1" x14ac:dyDescent="0.3">
      <c r="A18" s="88">
        <v>13</v>
      </c>
      <c r="B18" s="24" t="s">
        <v>87</v>
      </c>
      <c r="C18" s="84">
        <v>6549670</v>
      </c>
      <c r="D18" s="15" t="s">
        <v>88</v>
      </c>
      <c r="E18" s="23">
        <v>45688</v>
      </c>
      <c r="F18" s="23">
        <v>45688</v>
      </c>
      <c r="G18" s="17">
        <v>46006</v>
      </c>
      <c r="H18" s="15">
        <v>315</v>
      </c>
      <c r="I18" s="18">
        <v>43197000</v>
      </c>
      <c r="J18" s="19">
        <v>12</v>
      </c>
      <c r="K18" s="20">
        <v>1963500</v>
      </c>
      <c r="L18" s="20">
        <f t="shared" si="0"/>
        <v>41233500</v>
      </c>
    </row>
    <row r="19" spans="1:26" ht="15.75" customHeight="1" x14ac:dyDescent="0.3">
      <c r="A19" s="88">
        <v>14</v>
      </c>
      <c r="B19" s="24" t="s">
        <v>99</v>
      </c>
      <c r="C19" s="84">
        <v>1118303170</v>
      </c>
      <c r="D19" s="15" t="s">
        <v>100</v>
      </c>
      <c r="E19" s="23">
        <v>45689</v>
      </c>
      <c r="F19" s="23">
        <v>45689</v>
      </c>
      <c r="G19" s="17">
        <v>46006</v>
      </c>
      <c r="H19" s="15">
        <v>315</v>
      </c>
      <c r="I19" s="18">
        <v>43197000</v>
      </c>
      <c r="J19" s="19">
        <v>12</v>
      </c>
      <c r="K19" s="20">
        <v>1963500</v>
      </c>
      <c r="L19" s="20">
        <f t="shared" si="0"/>
        <v>41233500</v>
      </c>
    </row>
    <row r="20" spans="1:26" ht="15.75" customHeight="1" x14ac:dyDescent="0.3">
      <c r="A20" s="88">
        <v>15</v>
      </c>
      <c r="B20" s="24" t="s">
        <v>102</v>
      </c>
      <c r="C20" s="84">
        <v>1118305806</v>
      </c>
      <c r="D20" s="15" t="s">
        <v>103</v>
      </c>
      <c r="E20" s="23">
        <v>45689</v>
      </c>
      <c r="F20" s="23">
        <v>45689</v>
      </c>
      <c r="G20" s="17">
        <v>46006</v>
      </c>
      <c r="H20" s="15">
        <v>315</v>
      </c>
      <c r="I20" s="18">
        <v>43197000</v>
      </c>
      <c r="J20" s="19">
        <v>12</v>
      </c>
      <c r="K20" s="20">
        <v>1963500</v>
      </c>
      <c r="L20" s="20">
        <f t="shared" si="0"/>
        <v>41233500</v>
      </c>
    </row>
    <row r="21" spans="1:26" ht="15.75" customHeight="1" x14ac:dyDescent="0.3">
      <c r="A21" s="88">
        <v>16</v>
      </c>
      <c r="B21" s="24" t="s">
        <v>324</v>
      </c>
      <c r="C21" s="84">
        <v>16455217</v>
      </c>
      <c r="D21" s="15" t="s">
        <v>106</v>
      </c>
      <c r="E21" s="23">
        <v>45689</v>
      </c>
      <c r="F21" s="23">
        <v>45689</v>
      </c>
      <c r="G21" s="17">
        <v>46006</v>
      </c>
      <c r="H21" s="15">
        <v>315</v>
      </c>
      <c r="I21" s="18">
        <v>43197000</v>
      </c>
      <c r="J21" s="19">
        <v>12</v>
      </c>
      <c r="K21" s="20">
        <v>1963500</v>
      </c>
      <c r="L21" s="20">
        <f t="shared" si="0"/>
        <v>41233500</v>
      </c>
    </row>
    <row r="22" spans="1:26" ht="15.75" customHeight="1" x14ac:dyDescent="0.3">
      <c r="A22" s="88">
        <v>17</v>
      </c>
      <c r="B22" s="24" t="s">
        <v>108</v>
      </c>
      <c r="C22" s="16">
        <v>1118295433</v>
      </c>
      <c r="D22" s="15" t="s">
        <v>109</v>
      </c>
      <c r="E22" s="23">
        <v>45689</v>
      </c>
      <c r="F22" s="23">
        <v>45689</v>
      </c>
      <c r="G22" s="17">
        <v>46006</v>
      </c>
      <c r="H22" s="15">
        <v>315</v>
      </c>
      <c r="I22" s="18">
        <v>43197000</v>
      </c>
      <c r="J22" s="19">
        <v>12</v>
      </c>
      <c r="K22" s="20">
        <v>1963500</v>
      </c>
      <c r="L22" s="20">
        <f t="shared" si="0"/>
        <v>41233500</v>
      </c>
      <c r="M22" s="63"/>
      <c r="N22" s="63"/>
      <c r="O22" s="63"/>
      <c r="P22" s="63"/>
      <c r="Q22" s="63"/>
      <c r="R22" s="63"/>
      <c r="S22" s="63"/>
      <c r="T22" s="63"/>
      <c r="U22" s="63"/>
      <c r="V22" s="63"/>
      <c r="W22" s="63"/>
      <c r="X22" s="63"/>
      <c r="Y22" s="63"/>
      <c r="Z22" s="63"/>
    </row>
    <row r="23" spans="1:26" ht="15.75" customHeight="1" x14ac:dyDescent="0.3">
      <c r="A23" s="88">
        <v>18</v>
      </c>
      <c r="B23" s="24" t="s">
        <v>111</v>
      </c>
      <c r="C23" s="84">
        <v>1118309496</v>
      </c>
      <c r="D23" s="15" t="s">
        <v>112</v>
      </c>
      <c r="E23" s="23">
        <v>45689</v>
      </c>
      <c r="F23" s="23">
        <v>45689</v>
      </c>
      <c r="G23" s="17">
        <v>46006</v>
      </c>
      <c r="H23" s="15">
        <v>315</v>
      </c>
      <c r="I23" s="18">
        <v>43197000</v>
      </c>
      <c r="J23" s="19">
        <v>12</v>
      </c>
      <c r="K23" s="20">
        <v>1963500</v>
      </c>
      <c r="L23" s="20">
        <f t="shared" si="0"/>
        <v>41233500</v>
      </c>
    </row>
    <row r="24" spans="1:26" ht="15.75" customHeight="1" x14ac:dyDescent="0.3">
      <c r="A24" s="88">
        <v>19</v>
      </c>
      <c r="B24" s="24" t="s">
        <v>114</v>
      </c>
      <c r="C24" s="84">
        <v>31485180</v>
      </c>
      <c r="D24" s="15" t="s">
        <v>115</v>
      </c>
      <c r="E24" s="23">
        <v>45689</v>
      </c>
      <c r="F24" s="23">
        <v>45689</v>
      </c>
      <c r="G24" s="17">
        <v>46006</v>
      </c>
      <c r="H24" s="15">
        <v>315</v>
      </c>
      <c r="I24" s="18">
        <v>43197000</v>
      </c>
      <c r="J24" s="19">
        <v>12</v>
      </c>
      <c r="K24" s="20">
        <v>1963500</v>
      </c>
      <c r="L24" s="20">
        <f t="shared" si="0"/>
        <v>41233500</v>
      </c>
    </row>
    <row r="25" spans="1:26" ht="15.75" customHeight="1" x14ac:dyDescent="0.3">
      <c r="A25" s="88">
        <v>20</v>
      </c>
      <c r="B25" s="24" t="s">
        <v>116</v>
      </c>
      <c r="C25" s="84">
        <v>31486456</v>
      </c>
      <c r="D25" s="15" t="s">
        <v>117</v>
      </c>
      <c r="E25" s="23">
        <v>45689</v>
      </c>
      <c r="F25" s="23">
        <v>45689</v>
      </c>
      <c r="G25" s="17">
        <v>46006</v>
      </c>
      <c r="H25" s="15">
        <v>315</v>
      </c>
      <c r="I25" s="18">
        <v>43197000</v>
      </c>
      <c r="J25" s="19">
        <v>12</v>
      </c>
      <c r="K25" s="20">
        <v>1963500</v>
      </c>
      <c r="L25" s="20">
        <f t="shared" si="0"/>
        <v>41233500</v>
      </c>
    </row>
    <row r="26" spans="1:26" ht="15.75" customHeight="1" x14ac:dyDescent="0.3">
      <c r="A26" s="88">
        <v>21</v>
      </c>
      <c r="B26" s="24" t="s">
        <v>118</v>
      </c>
      <c r="C26" s="84">
        <v>1144201554</v>
      </c>
      <c r="D26" s="15" t="s">
        <v>119</v>
      </c>
      <c r="E26" s="23">
        <v>45689</v>
      </c>
      <c r="F26" s="23">
        <v>45689</v>
      </c>
      <c r="G26" s="17">
        <v>46006</v>
      </c>
      <c r="H26" s="15">
        <v>315</v>
      </c>
      <c r="I26" s="18">
        <v>43197000</v>
      </c>
      <c r="J26" s="19">
        <v>12</v>
      </c>
      <c r="K26" s="20">
        <v>1963500</v>
      </c>
      <c r="L26" s="20">
        <f t="shared" si="0"/>
        <v>41233500</v>
      </c>
    </row>
    <row r="27" spans="1:26" ht="15.75" customHeight="1" x14ac:dyDescent="0.3">
      <c r="A27" s="88">
        <v>22</v>
      </c>
      <c r="B27" s="24" t="s">
        <v>120</v>
      </c>
      <c r="C27" s="84">
        <v>66868669</v>
      </c>
      <c r="D27" s="15" t="s">
        <v>121</v>
      </c>
      <c r="E27" s="23">
        <v>45689</v>
      </c>
      <c r="F27" s="23">
        <v>45689</v>
      </c>
      <c r="G27" s="17">
        <v>46006</v>
      </c>
      <c r="H27" s="15">
        <v>315</v>
      </c>
      <c r="I27" s="18">
        <v>23100000</v>
      </c>
      <c r="J27" s="19">
        <v>12</v>
      </c>
      <c r="K27" s="20">
        <v>1050000</v>
      </c>
      <c r="L27" s="20">
        <f t="shared" si="0"/>
        <v>22050000</v>
      </c>
    </row>
    <row r="28" spans="1:26" ht="15.75" customHeight="1" x14ac:dyDescent="0.3">
      <c r="A28" s="88">
        <v>23</v>
      </c>
      <c r="B28" s="24" t="s">
        <v>122</v>
      </c>
      <c r="C28" s="84">
        <v>31485452</v>
      </c>
      <c r="D28" s="15" t="s">
        <v>123</v>
      </c>
      <c r="E28" s="23">
        <v>45689</v>
      </c>
      <c r="F28" s="23">
        <v>45689</v>
      </c>
      <c r="G28" s="17">
        <v>46006</v>
      </c>
      <c r="H28" s="15">
        <v>315</v>
      </c>
      <c r="I28" s="18">
        <v>23100000</v>
      </c>
      <c r="J28" s="19">
        <v>12</v>
      </c>
      <c r="K28" s="20">
        <v>1050000</v>
      </c>
      <c r="L28" s="20">
        <f t="shared" si="0"/>
        <v>22050000</v>
      </c>
    </row>
    <row r="29" spans="1:26" ht="15.75" customHeight="1" x14ac:dyDescent="0.3">
      <c r="A29" s="88">
        <v>24</v>
      </c>
      <c r="B29" s="24" t="s">
        <v>124</v>
      </c>
      <c r="C29" s="84">
        <v>31476109</v>
      </c>
      <c r="D29" s="15" t="s">
        <v>125</v>
      </c>
      <c r="E29" s="23">
        <v>45689</v>
      </c>
      <c r="F29" s="23">
        <v>45689</v>
      </c>
      <c r="G29" s="17">
        <v>46006</v>
      </c>
      <c r="H29" s="15">
        <v>315</v>
      </c>
      <c r="I29" s="18">
        <v>19800000</v>
      </c>
      <c r="J29" s="19">
        <v>12</v>
      </c>
      <c r="K29" s="20">
        <v>900000</v>
      </c>
      <c r="L29" s="20">
        <f t="shared" si="0"/>
        <v>18900000</v>
      </c>
    </row>
    <row r="30" spans="1:26" ht="15.75" customHeight="1" x14ac:dyDescent="0.3">
      <c r="A30" s="88">
        <v>25</v>
      </c>
      <c r="B30" s="24" t="s">
        <v>126</v>
      </c>
      <c r="C30" s="84">
        <v>1193142882</v>
      </c>
      <c r="D30" s="15" t="s">
        <v>127</v>
      </c>
      <c r="E30" s="23">
        <v>45689</v>
      </c>
      <c r="F30" s="23">
        <v>45689</v>
      </c>
      <c r="G30" s="17">
        <v>46006</v>
      </c>
      <c r="H30" s="15">
        <v>315</v>
      </c>
      <c r="I30" s="18">
        <v>19800000</v>
      </c>
      <c r="J30" s="19">
        <v>12</v>
      </c>
      <c r="K30" s="20">
        <v>900000</v>
      </c>
      <c r="L30" s="20">
        <f t="shared" si="0"/>
        <v>18900000</v>
      </c>
    </row>
    <row r="31" spans="1:26" ht="15.75" customHeight="1" x14ac:dyDescent="0.3">
      <c r="I31" s="35">
        <f>SUM(I6:I30)</f>
        <v>788663000</v>
      </c>
      <c r="K31" s="35">
        <f t="shared" ref="K31:L31" si="1">SUM(K6:K30)</f>
        <v>36231500</v>
      </c>
      <c r="L31" s="35">
        <f t="shared" si="1"/>
        <v>752431500</v>
      </c>
    </row>
    <row r="32" spans="1:26" ht="15.75" customHeight="1" x14ac:dyDescent="0.3"/>
    <row r="33" spans="2:9" ht="15.75" customHeight="1" x14ac:dyDescent="0.3">
      <c r="B33" s="13" t="s">
        <v>325</v>
      </c>
      <c r="G33" s="13" t="s">
        <v>326</v>
      </c>
    </row>
    <row r="34" spans="2:9" ht="15.75" customHeight="1" x14ac:dyDescent="0.3"/>
    <row r="35" spans="2:9" ht="15.75" customHeight="1" x14ac:dyDescent="0.3"/>
    <row r="36" spans="2:9" ht="15.75" customHeight="1" x14ac:dyDescent="0.3">
      <c r="B36" s="90"/>
      <c r="G36" s="90"/>
      <c r="H36" s="90"/>
      <c r="I36" s="90"/>
    </row>
    <row r="37" spans="2:9" ht="15.75" customHeight="1" x14ac:dyDescent="0.3">
      <c r="B37" s="13" t="s">
        <v>327</v>
      </c>
      <c r="G37" s="13" t="s">
        <v>33</v>
      </c>
    </row>
    <row r="38" spans="2:9" ht="15.75" customHeight="1" x14ac:dyDescent="0.3">
      <c r="B38" s="13" t="s">
        <v>328</v>
      </c>
      <c r="G38" s="13" t="s">
        <v>329</v>
      </c>
    </row>
    <row r="39" spans="2:9" ht="15.75" customHeight="1" x14ac:dyDescent="0.3"/>
    <row r="40" spans="2:9" ht="15.75" customHeight="1" x14ac:dyDescent="0.3"/>
    <row r="41" spans="2:9" ht="15.75" customHeight="1" x14ac:dyDescent="0.3">
      <c r="B41" s="13" t="s">
        <v>330</v>
      </c>
      <c r="C41" s="80">
        <v>45695</v>
      </c>
    </row>
    <row r="42" spans="2:9" ht="15.75" customHeight="1" x14ac:dyDescent="0.3"/>
    <row r="43" spans="2:9" ht="15.75" customHeight="1" x14ac:dyDescent="0.3"/>
    <row r="44" spans="2:9" ht="15.75" customHeight="1" x14ac:dyDescent="0.3"/>
    <row r="45" spans="2:9" ht="15.75" customHeight="1" x14ac:dyDescent="0.3"/>
    <row r="46" spans="2:9" ht="15.75" customHeight="1" x14ac:dyDescent="0.3"/>
    <row r="47" spans="2:9" ht="15.75" customHeight="1" x14ac:dyDescent="0.3"/>
    <row r="48" spans="2: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autoFilter ref="A5:L30" xr:uid="{00000000-0009-0000-0000-000003000000}">
    <sortState xmlns:xlrd2="http://schemas.microsoft.com/office/spreadsheetml/2017/richdata2" ref="A5:L30">
      <sortCondition ref="D5:D30"/>
    </sortState>
  </autoFilter>
  <mergeCells count="1">
    <mergeCell ref="A4:L4"/>
  </mergeCell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4:Z1000"/>
  <sheetViews>
    <sheetView workbookViewId="0"/>
  </sheetViews>
  <sheetFormatPr baseColWidth="10" defaultColWidth="14.44140625" defaultRowHeight="15" customHeight="1" x14ac:dyDescent="0.3"/>
  <cols>
    <col min="1" max="1" width="4.44140625" customWidth="1"/>
    <col min="2" max="2" width="36.5546875" customWidth="1"/>
    <col min="3" max="3" width="15.33203125" customWidth="1"/>
    <col min="4" max="4" width="21.44140625" customWidth="1"/>
    <col min="5" max="6" width="11.88671875" customWidth="1"/>
    <col min="7" max="7" width="13" customWidth="1"/>
    <col min="8" max="8" width="11.88671875" customWidth="1"/>
    <col min="9" max="9" width="15.5546875" customWidth="1"/>
    <col min="10" max="10" width="9.5546875" customWidth="1"/>
    <col min="11" max="11" width="16.5546875" customWidth="1"/>
    <col min="12" max="12" width="15" customWidth="1"/>
  </cols>
  <sheetData>
    <row r="4" spans="1:26" ht="14.4" x14ac:dyDescent="0.3">
      <c r="A4" s="183" t="s">
        <v>319</v>
      </c>
      <c r="B4" s="184"/>
      <c r="C4" s="184"/>
      <c r="D4" s="184"/>
      <c r="E4" s="184"/>
      <c r="F4" s="184"/>
      <c r="G4" s="184"/>
      <c r="H4" s="184"/>
      <c r="I4" s="184"/>
      <c r="J4" s="184"/>
      <c r="K4" s="184"/>
      <c r="L4" s="185"/>
    </row>
    <row r="5" spans="1:26" ht="31.2" x14ac:dyDescent="0.3">
      <c r="A5" s="42"/>
      <c r="B5" s="50" t="s">
        <v>1</v>
      </c>
      <c r="C5" s="51" t="s">
        <v>2</v>
      </c>
      <c r="D5" s="50" t="s">
        <v>3</v>
      </c>
      <c r="E5" s="52" t="s">
        <v>7</v>
      </c>
      <c r="F5" s="53" t="s">
        <v>8</v>
      </c>
      <c r="G5" s="53" t="s">
        <v>9</v>
      </c>
      <c r="H5" s="54" t="s">
        <v>10</v>
      </c>
      <c r="I5" s="55" t="s">
        <v>11</v>
      </c>
      <c r="J5" s="56" t="s">
        <v>12</v>
      </c>
      <c r="K5" s="57" t="s">
        <v>293</v>
      </c>
      <c r="L5" s="56" t="s">
        <v>26</v>
      </c>
    </row>
    <row r="6" spans="1:26" ht="15.6" x14ac:dyDescent="0.3">
      <c r="A6" s="88">
        <v>1</v>
      </c>
      <c r="B6" s="15" t="s">
        <v>320</v>
      </c>
      <c r="C6" s="84">
        <v>31476734</v>
      </c>
      <c r="D6" s="15" t="s">
        <v>47</v>
      </c>
      <c r="E6" s="23">
        <v>45686</v>
      </c>
      <c r="F6" s="23">
        <v>45686</v>
      </c>
      <c r="G6" s="17">
        <v>46021</v>
      </c>
      <c r="H6" s="15">
        <v>301</v>
      </c>
      <c r="I6" s="18">
        <v>20700000</v>
      </c>
      <c r="J6" s="19">
        <v>12</v>
      </c>
      <c r="K6" s="20">
        <v>900000</v>
      </c>
      <c r="L6" s="20">
        <f t="shared" ref="L6:L31" si="0">I6-K6</f>
        <v>19800000</v>
      </c>
    </row>
    <row r="7" spans="1:26" ht="15.6" x14ac:dyDescent="0.3">
      <c r="A7" s="88">
        <v>2</v>
      </c>
      <c r="B7" s="15" t="s">
        <v>50</v>
      </c>
      <c r="C7" s="84">
        <v>31475449</v>
      </c>
      <c r="D7" s="15" t="s">
        <v>51</v>
      </c>
      <c r="E7" s="23">
        <v>45686</v>
      </c>
      <c r="F7" s="23">
        <v>45686</v>
      </c>
      <c r="G7" s="17">
        <v>46006</v>
      </c>
      <c r="H7" s="15">
        <v>316</v>
      </c>
      <c r="I7" s="18">
        <v>43197000</v>
      </c>
      <c r="J7" s="19">
        <v>12</v>
      </c>
      <c r="K7" s="20">
        <v>1963500</v>
      </c>
      <c r="L7" s="20">
        <f t="shared" si="0"/>
        <v>41233500</v>
      </c>
    </row>
    <row r="8" spans="1:26" ht="15.6" x14ac:dyDescent="0.3">
      <c r="A8" s="88">
        <v>3</v>
      </c>
      <c r="B8" s="15" t="s">
        <v>54</v>
      </c>
      <c r="C8" s="84">
        <v>1118289808</v>
      </c>
      <c r="D8" s="15" t="s">
        <v>55</v>
      </c>
      <c r="E8" s="23">
        <v>45686</v>
      </c>
      <c r="F8" s="23">
        <v>45689</v>
      </c>
      <c r="G8" s="17">
        <v>46011</v>
      </c>
      <c r="H8" s="15">
        <v>320</v>
      </c>
      <c r="I8" s="18">
        <v>57233000</v>
      </c>
      <c r="J8" s="19">
        <v>12</v>
      </c>
      <c r="K8" s="20">
        <v>2616500</v>
      </c>
      <c r="L8" s="20">
        <f t="shared" si="0"/>
        <v>54616500</v>
      </c>
    </row>
    <row r="9" spans="1:26" ht="15.6" x14ac:dyDescent="0.3">
      <c r="A9" s="88">
        <v>4</v>
      </c>
      <c r="B9" s="24" t="s">
        <v>57</v>
      </c>
      <c r="C9" s="84">
        <v>1005785716</v>
      </c>
      <c r="D9" s="15" t="s">
        <v>58</v>
      </c>
      <c r="E9" s="23">
        <v>45687</v>
      </c>
      <c r="F9" s="23">
        <v>45687</v>
      </c>
      <c r="G9" s="17">
        <v>46006</v>
      </c>
      <c r="H9" s="15">
        <v>315</v>
      </c>
      <c r="I9" s="18">
        <v>26620000</v>
      </c>
      <c r="J9" s="19">
        <v>12</v>
      </c>
      <c r="K9" s="20">
        <v>1210000</v>
      </c>
      <c r="L9" s="20">
        <f t="shared" si="0"/>
        <v>25410000</v>
      </c>
    </row>
    <row r="10" spans="1:26" ht="15.6" x14ac:dyDescent="0.3">
      <c r="A10" s="88">
        <v>5</v>
      </c>
      <c r="B10" s="24" t="s">
        <v>60</v>
      </c>
      <c r="C10" s="84">
        <v>1118298717</v>
      </c>
      <c r="D10" s="15" t="s">
        <v>61</v>
      </c>
      <c r="E10" s="23">
        <v>45687</v>
      </c>
      <c r="F10" s="23">
        <v>45687</v>
      </c>
      <c r="G10" s="17">
        <v>46006</v>
      </c>
      <c r="H10" s="15">
        <v>315</v>
      </c>
      <c r="I10" s="18">
        <v>26620000</v>
      </c>
      <c r="J10" s="19">
        <v>12</v>
      </c>
      <c r="K10" s="20">
        <v>1210000</v>
      </c>
      <c r="L10" s="20">
        <f t="shared" si="0"/>
        <v>25410000</v>
      </c>
    </row>
    <row r="11" spans="1:26" ht="15.6" x14ac:dyDescent="0.3">
      <c r="A11" s="88">
        <v>6</v>
      </c>
      <c r="B11" s="24" t="s">
        <v>64</v>
      </c>
      <c r="C11" s="84">
        <v>1118287494</v>
      </c>
      <c r="D11" s="15" t="s">
        <v>65</v>
      </c>
      <c r="E11" s="23">
        <v>45687</v>
      </c>
      <c r="F11" s="23">
        <v>45687</v>
      </c>
      <c r="G11" s="17">
        <v>46006</v>
      </c>
      <c r="H11" s="15">
        <v>315</v>
      </c>
      <c r="I11" s="18">
        <v>26620000</v>
      </c>
      <c r="J11" s="19">
        <v>12</v>
      </c>
      <c r="K11" s="20">
        <v>1210000</v>
      </c>
      <c r="L11" s="20">
        <f t="shared" si="0"/>
        <v>25410000</v>
      </c>
    </row>
    <row r="12" spans="1:26" ht="15.6" x14ac:dyDescent="0.3">
      <c r="A12" s="88">
        <v>7</v>
      </c>
      <c r="B12" s="15" t="s">
        <v>321</v>
      </c>
      <c r="C12" s="84">
        <v>31485502</v>
      </c>
      <c r="D12" s="15" t="s">
        <v>69</v>
      </c>
      <c r="E12" s="23">
        <v>45687</v>
      </c>
      <c r="F12" s="23">
        <v>45687</v>
      </c>
      <c r="G12" s="17">
        <v>46006</v>
      </c>
      <c r="H12" s="15">
        <v>315</v>
      </c>
      <c r="I12" s="18">
        <v>23100000</v>
      </c>
      <c r="J12" s="19">
        <v>12</v>
      </c>
      <c r="K12" s="20">
        <v>1050000</v>
      </c>
      <c r="L12" s="20">
        <f t="shared" si="0"/>
        <v>22050000</v>
      </c>
      <c r="M12" s="89"/>
      <c r="N12" s="89"/>
      <c r="O12" s="89"/>
      <c r="P12" s="89"/>
      <c r="Q12" s="89"/>
      <c r="R12" s="89"/>
      <c r="S12" s="89"/>
      <c r="T12" s="89"/>
      <c r="U12" s="89"/>
      <c r="V12" s="89"/>
      <c r="W12" s="89"/>
      <c r="X12" s="89"/>
      <c r="Y12" s="89"/>
      <c r="Z12" s="89"/>
    </row>
    <row r="13" spans="1:26" ht="15.6" x14ac:dyDescent="0.3">
      <c r="A13" s="88">
        <v>8</v>
      </c>
      <c r="B13" s="24" t="s">
        <v>70</v>
      </c>
      <c r="C13" s="84">
        <v>1109545940</v>
      </c>
      <c r="D13" s="15" t="s">
        <v>71</v>
      </c>
      <c r="E13" s="23">
        <v>45688</v>
      </c>
      <c r="F13" s="23">
        <v>45688</v>
      </c>
      <c r="G13" s="17">
        <v>45853</v>
      </c>
      <c r="H13" s="15">
        <v>165</v>
      </c>
      <c r="I13" s="18">
        <v>10800000</v>
      </c>
      <c r="J13" s="19">
        <v>7</v>
      </c>
      <c r="K13" s="20">
        <v>900000</v>
      </c>
      <c r="L13" s="20">
        <f t="shared" si="0"/>
        <v>9900000</v>
      </c>
    </row>
    <row r="14" spans="1:26" ht="15.6" x14ac:dyDescent="0.3">
      <c r="A14" s="88">
        <v>9</v>
      </c>
      <c r="B14" s="24" t="s">
        <v>322</v>
      </c>
      <c r="C14" s="84">
        <v>16454607</v>
      </c>
      <c r="D14" s="15" t="s">
        <v>74</v>
      </c>
      <c r="E14" s="23">
        <v>45688</v>
      </c>
      <c r="F14" s="23">
        <v>45688</v>
      </c>
      <c r="G14" s="17">
        <v>46006</v>
      </c>
      <c r="H14" s="15">
        <v>315</v>
      </c>
      <c r="I14" s="18">
        <v>19800000</v>
      </c>
      <c r="J14" s="19">
        <v>12</v>
      </c>
      <c r="K14" s="20">
        <v>900000</v>
      </c>
      <c r="L14" s="20">
        <f t="shared" si="0"/>
        <v>18900000</v>
      </c>
      <c r="M14" s="63"/>
      <c r="N14" s="63"/>
      <c r="O14" s="63"/>
      <c r="P14" s="63"/>
      <c r="Q14" s="63"/>
      <c r="R14" s="63"/>
      <c r="S14" s="63"/>
      <c r="T14" s="63"/>
      <c r="U14" s="63"/>
      <c r="V14" s="63"/>
      <c r="W14" s="63"/>
      <c r="X14" s="63"/>
      <c r="Y14" s="63"/>
      <c r="Z14" s="63"/>
    </row>
    <row r="15" spans="1:26" ht="15.6" x14ac:dyDescent="0.3">
      <c r="A15" s="62">
        <v>10</v>
      </c>
      <c r="B15" s="91" t="s">
        <v>331</v>
      </c>
      <c r="C15" s="64">
        <v>1118301461</v>
      </c>
      <c r="D15" s="65" t="s">
        <v>79</v>
      </c>
      <c r="E15" s="66">
        <v>45688</v>
      </c>
      <c r="F15" s="66">
        <v>45688</v>
      </c>
      <c r="G15" s="67">
        <v>46006</v>
      </c>
      <c r="H15" s="65">
        <v>315</v>
      </c>
      <c r="I15" s="72">
        <v>19800000</v>
      </c>
      <c r="J15" s="69">
        <v>12</v>
      </c>
      <c r="K15" s="70">
        <v>900000</v>
      </c>
      <c r="L15" s="70">
        <f t="shared" si="0"/>
        <v>18900000</v>
      </c>
    </row>
    <row r="16" spans="1:26" ht="15.75" customHeight="1" x14ac:dyDescent="0.3">
      <c r="A16" s="88">
        <v>11</v>
      </c>
      <c r="B16" s="24" t="s">
        <v>81</v>
      </c>
      <c r="C16" s="84">
        <v>94193787</v>
      </c>
      <c r="D16" s="15" t="s">
        <v>82</v>
      </c>
      <c r="E16" s="23">
        <v>45688</v>
      </c>
      <c r="F16" s="23">
        <v>45688</v>
      </c>
      <c r="G16" s="17">
        <v>46006</v>
      </c>
      <c r="H16" s="15">
        <v>315</v>
      </c>
      <c r="I16" s="18">
        <v>19800000</v>
      </c>
      <c r="J16" s="19">
        <v>12</v>
      </c>
      <c r="K16" s="20">
        <v>900000</v>
      </c>
      <c r="L16" s="20">
        <f t="shared" si="0"/>
        <v>18900000</v>
      </c>
    </row>
    <row r="17" spans="1:26" ht="15.75" customHeight="1" x14ac:dyDescent="0.3">
      <c r="A17" s="88">
        <v>12</v>
      </c>
      <c r="B17" s="24" t="s">
        <v>323</v>
      </c>
      <c r="C17" s="84">
        <v>29120768</v>
      </c>
      <c r="D17" s="15" t="s">
        <v>84</v>
      </c>
      <c r="E17" s="23">
        <v>45688</v>
      </c>
      <c r="F17" s="23">
        <v>45688</v>
      </c>
      <c r="G17" s="17">
        <v>46006</v>
      </c>
      <c r="H17" s="15">
        <v>315</v>
      </c>
      <c r="I17" s="18">
        <v>19800000</v>
      </c>
      <c r="J17" s="19">
        <v>12</v>
      </c>
      <c r="K17" s="20">
        <v>900000</v>
      </c>
      <c r="L17" s="20">
        <f t="shared" si="0"/>
        <v>18900000</v>
      </c>
    </row>
    <row r="18" spans="1:26" ht="15.75" customHeight="1" x14ac:dyDescent="0.3">
      <c r="A18" s="88">
        <v>13</v>
      </c>
      <c r="B18" s="24" t="s">
        <v>85</v>
      </c>
      <c r="C18" s="84">
        <v>27149631</v>
      </c>
      <c r="D18" s="15" t="s">
        <v>86</v>
      </c>
      <c r="E18" s="23">
        <v>45688</v>
      </c>
      <c r="F18" s="23">
        <v>45688</v>
      </c>
      <c r="G18" s="17">
        <v>46006</v>
      </c>
      <c r="H18" s="15">
        <v>315</v>
      </c>
      <c r="I18" s="18">
        <v>19800000</v>
      </c>
      <c r="J18" s="19">
        <v>12</v>
      </c>
      <c r="K18" s="20">
        <v>900000</v>
      </c>
      <c r="L18" s="20">
        <f t="shared" si="0"/>
        <v>18900000</v>
      </c>
    </row>
    <row r="19" spans="1:26" ht="15.75" customHeight="1" x14ac:dyDescent="0.3">
      <c r="A19" s="88">
        <v>14</v>
      </c>
      <c r="B19" s="24" t="s">
        <v>87</v>
      </c>
      <c r="C19" s="84">
        <v>6549670</v>
      </c>
      <c r="D19" s="15" t="s">
        <v>88</v>
      </c>
      <c r="E19" s="23">
        <v>45688</v>
      </c>
      <c r="F19" s="23">
        <v>45688</v>
      </c>
      <c r="G19" s="17">
        <v>46006</v>
      </c>
      <c r="H19" s="15">
        <v>315</v>
      </c>
      <c r="I19" s="18">
        <v>43197000</v>
      </c>
      <c r="J19" s="19">
        <v>12</v>
      </c>
      <c r="K19" s="20">
        <v>1963500</v>
      </c>
      <c r="L19" s="20">
        <f t="shared" si="0"/>
        <v>41233500</v>
      </c>
    </row>
    <row r="20" spans="1:26" ht="15.75" customHeight="1" x14ac:dyDescent="0.3">
      <c r="A20" s="88">
        <v>15</v>
      </c>
      <c r="B20" s="24" t="s">
        <v>99</v>
      </c>
      <c r="C20" s="84">
        <v>1118303170</v>
      </c>
      <c r="D20" s="15" t="s">
        <v>100</v>
      </c>
      <c r="E20" s="23">
        <v>45689</v>
      </c>
      <c r="F20" s="23">
        <v>45689</v>
      </c>
      <c r="G20" s="17">
        <v>46006</v>
      </c>
      <c r="H20" s="15">
        <v>315</v>
      </c>
      <c r="I20" s="18">
        <v>43197000</v>
      </c>
      <c r="J20" s="19">
        <v>12</v>
      </c>
      <c r="K20" s="20">
        <v>1963500</v>
      </c>
      <c r="L20" s="20">
        <f t="shared" si="0"/>
        <v>41233500</v>
      </c>
    </row>
    <row r="21" spans="1:26" ht="15.75" customHeight="1" x14ac:dyDescent="0.3">
      <c r="A21" s="88">
        <v>16</v>
      </c>
      <c r="B21" s="24" t="s">
        <v>102</v>
      </c>
      <c r="C21" s="84">
        <v>1118305806</v>
      </c>
      <c r="D21" s="15" t="s">
        <v>103</v>
      </c>
      <c r="E21" s="23">
        <v>45689</v>
      </c>
      <c r="F21" s="23">
        <v>45689</v>
      </c>
      <c r="G21" s="17">
        <v>46006</v>
      </c>
      <c r="H21" s="15">
        <v>315</v>
      </c>
      <c r="I21" s="18">
        <v>43197000</v>
      </c>
      <c r="J21" s="19">
        <v>12</v>
      </c>
      <c r="K21" s="20">
        <v>1963500</v>
      </c>
      <c r="L21" s="20">
        <f t="shared" si="0"/>
        <v>41233500</v>
      </c>
    </row>
    <row r="22" spans="1:26" ht="15.75" customHeight="1" x14ac:dyDescent="0.3">
      <c r="A22" s="88">
        <v>17</v>
      </c>
      <c r="B22" s="24" t="s">
        <v>324</v>
      </c>
      <c r="C22" s="84">
        <v>16455217</v>
      </c>
      <c r="D22" s="15" t="s">
        <v>106</v>
      </c>
      <c r="E22" s="23">
        <v>45689</v>
      </c>
      <c r="F22" s="23">
        <v>45689</v>
      </c>
      <c r="G22" s="17">
        <v>46006</v>
      </c>
      <c r="H22" s="15">
        <v>315</v>
      </c>
      <c r="I22" s="18">
        <v>43197000</v>
      </c>
      <c r="J22" s="19">
        <v>12</v>
      </c>
      <c r="K22" s="20">
        <v>1963500</v>
      </c>
      <c r="L22" s="20">
        <f t="shared" si="0"/>
        <v>41233500</v>
      </c>
    </row>
    <row r="23" spans="1:26" ht="15.75" customHeight="1" x14ac:dyDescent="0.3">
      <c r="A23" s="88">
        <v>18</v>
      </c>
      <c r="B23" s="24" t="s">
        <v>108</v>
      </c>
      <c r="C23" s="16">
        <v>1118295433</v>
      </c>
      <c r="D23" s="15" t="s">
        <v>109</v>
      </c>
      <c r="E23" s="23">
        <v>45689</v>
      </c>
      <c r="F23" s="23">
        <v>45689</v>
      </c>
      <c r="G23" s="17">
        <v>46006</v>
      </c>
      <c r="H23" s="15">
        <v>315</v>
      </c>
      <c r="I23" s="18">
        <v>43197000</v>
      </c>
      <c r="J23" s="19">
        <v>12</v>
      </c>
      <c r="K23" s="20">
        <v>1963500</v>
      </c>
      <c r="L23" s="20">
        <f t="shared" si="0"/>
        <v>41233500</v>
      </c>
      <c r="M23" s="63"/>
      <c r="N23" s="63"/>
      <c r="O23" s="63"/>
      <c r="P23" s="63"/>
      <c r="Q23" s="63"/>
      <c r="R23" s="63"/>
      <c r="S23" s="63"/>
      <c r="T23" s="63"/>
      <c r="U23" s="63"/>
      <c r="V23" s="63"/>
      <c r="W23" s="63"/>
      <c r="X23" s="63"/>
      <c r="Y23" s="63"/>
      <c r="Z23" s="63"/>
    </row>
    <row r="24" spans="1:26" ht="15.75" customHeight="1" x14ac:dyDescent="0.3">
      <c r="A24" s="88">
        <v>19</v>
      </c>
      <c r="B24" s="24" t="s">
        <v>111</v>
      </c>
      <c r="C24" s="84">
        <v>1118309496</v>
      </c>
      <c r="D24" s="15" t="s">
        <v>112</v>
      </c>
      <c r="E24" s="23">
        <v>45689</v>
      </c>
      <c r="F24" s="23">
        <v>45689</v>
      </c>
      <c r="G24" s="17">
        <v>46006</v>
      </c>
      <c r="H24" s="15">
        <v>315</v>
      </c>
      <c r="I24" s="18">
        <v>43197000</v>
      </c>
      <c r="J24" s="19">
        <v>12</v>
      </c>
      <c r="K24" s="20">
        <v>1963500</v>
      </c>
      <c r="L24" s="20">
        <f t="shared" si="0"/>
        <v>41233500</v>
      </c>
    </row>
    <row r="25" spans="1:26" ht="15.75" customHeight="1" x14ac:dyDescent="0.3">
      <c r="A25" s="88">
        <v>20</v>
      </c>
      <c r="B25" s="24" t="s">
        <v>114</v>
      </c>
      <c r="C25" s="84">
        <v>31485180</v>
      </c>
      <c r="D25" s="15" t="s">
        <v>115</v>
      </c>
      <c r="E25" s="23">
        <v>45689</v>
      </c>
      <c r="F25" s="23">
        <v>45689</v>
      </c>
      <c r="G25" s="17">
        <v>46006</v>
      </c>
      <c r="H25" s="15">
        <v>315</v>
      </c>
      <c r="I25" s="18">
        <v>43197000</v>
      </c>
      <c r="J25" s="19">
        <v>12</v>
      </c>
      <c r="K25" s="20">
        <v>1963500</v>
      </c>
      <c r="L25" s="20">
        <f t="shared" si="0"/>
        <v>41233500</v>
      </c>
    </row>
    <row r="26" spans="1:26" ht="15.75" customHeight="1" x14ac:dyDescent="0.3">
      <c r="A26" s="88">
        <v>21</v>
      </c>
      <c r="B26" s="24" t="s">
        <v>116</v>
      </c>
      <c r="C26" s="84">
        <v>31486456</v>
      </c>
      <c r="D26" s="15" t="s">
        <v>117</v>
      </c>
      <c r="E26" s="23">
        <v>45689</v>
      </c>
      <c r="F26" s="23">
        <v>45689</v>
      </c>
      <c r="G26" s="17">
        <v>46006</v>
      </c>
      <c r="H26" s="15">
        <v>315</v>
      </c>
      <c r="I26" s="18">
        <v>43197000</v>
      </c>
      <c r="J26" s="19">
        <v>12</v>
      </c>
      <c r="K26" s="20">
        <v>1963500</v>
      </c>
      <c r="L26" s="20">
        <f t="shared" si="0"/>
        <v>41233500</v>
      </c>
    </row>
    <row r="27" spans="1:26" ht="15.75" customHeight="1" x14ac:dyDescent="0.3">
      <c r="A27" s="88">
        <v>22</v>
      </c>
      <c r="B27" s="24" t="s">
        <v>118</v>
      </c>
      <c r="C27" s="84">
        <v>1144201554</v>
      </c>
      <c r="D27" s="15" t="s">
        <v>119</v>
      </c>
      <c r="E27" s="23">
        <v>45689</v>
      </c>
      <c r="F27" s="23">
        <v>45689</v>
      </c>
      <c r="G27" s="17">
        <v>46006</v>
      </c>
      <c r="H27" s="15">
        <v>315</v>
      </c>
      <c r="I27" s="18">
        <v>43197000</v>
      </c>
      <c r="J27" s="19">
        <v>12</v>
      </c>
      <c r="K27" s="20">
        <v>1963500</v>
      </c>
      <c r="L27" s="20">
        <f t="shared" si="0"/>
        <v>41233500</v>
      </c>
    </row>
    <row r="28" spans="1:26" ht="15.75" customHeight="1" x14ac:dyDescent="0.3">
      <c r="A28" s="88">
        <v>23</v>
      </c>
      <c r="B28" s="24" t="s">
        <v>120</v>
      </c>
      <c r="C28" s="84">
        <v>66868669</v>
      </c>
      <c r="D28" s="15" t="s">
        <v>121</v>
      </c>
      <c r="E28" s="23">
        <v>45689</v>
      </c>
      <c r="F28" s="23">
        <v>45689</v>
      </c>
      <c r="G28" s="17">
        <v>46006</v>
      </c>
      <c r="H28" s="15">
        <v>315</v>
      </c>
      <c r="I28" s="18">
        <v>23100000</v>
      </c>
      <c r="J28" s="19">
        <v>12</v>
      </c>
      <c r="K28" s="20">
        <v>1050000</v>
      </c>
      <c r="L28" s="20">
        <f t="shared" si="0"/>
        <v>22050000</v>
      </c>
    </row>
    <row r="29" spans="1:26" ht="15.75" customHeight="1" x14ac:dyDescent="0.3">
      <c r="A29" s="88">
        <v>24</v>
      </c>
      <c r="B29" s="24" t="s">
        <v>122</v>
      </c>
      <c r="C29" s="84">
        <v>31485452</v>
      </c>
      <c r="D29" s="15" t="s">
        <v>123</v>
      </c>
      <c r="E29" s="23">
        <v>45689</v>
      </c>
      <c r="F29" s="23">
        <v>45689</v>
      </c>
      <c r="G29" s="17">
        <v>46006</v>
      </c>
      <c r="H29" s="15">
        <v>315</v>
      </c>
      <c r="I29" s="18">
        <v>23100000</v>
      </c>
      <c r="J29" s="19">
        <v>12</v>
      </c>
      <c r="K29" s="20">
        <v>1050000</v>
      </c>
      <c r="L29" s="20">
        <f t="shared" si="0"/>
        <v>22050000</v>
      </c>
    </row>
    <row r="30" spans="1:26" ht="15.75" customHeight="1" x14ac:dyDescent="0.3">
      <c r="A30" s="88">
        <v>25</v>
      </c>
      <c r="B30" s="24" t="s">
        <v>124</v>
      </c>
      <c r="C30" s="84">
        <v>31476109</v>
      </c>
      <c r="D30" s="15" t="s">
        <v>125</v>
      </c>
      <c r="E30" s="23">
        <v>45689</v>
      </c>
      <c r="F30" s="23">
        <v>45689</v>
      </c>
      <c r="G30" s="17">
        <v>46006</v>
      </c>
      <c r="H30" s="15">
        <v>315</v>
      </c>
      <c r="I30" s="18">
        <v>19800000</v>
      </c>
      <c r="J30" s="19">
        <v>12</v>
      </c>
      <c r="K30" s="20">
        <v>900000</v>
      </c>
      <c r="L30" s="20">
        <f t="shared" si="0"/>
        <v>18900000</v>
      </c>
    </row>
    <row r="31" spans="1:26" ht="15.75" customHeight="1" x14ac:dyDescent="0.3">
      <c r="A31" s="88">
        <v>26</v>
      </c>
      <c r="B31" s="24" t="s">
        <v>126</v>
      </c>
      <c r="C31" s="84">
        <v>1193142882</v>
      </c>
      <c r="D31" s="15" t="s">
        <v>127</v>
      </c>
      <c r="E31" s="23">
        <v>45689</v>
      </c>
      <c r="F31" s="23">
        <v>45689</v>
      </c>
      <c r="G31" s="17">
        <v>46006</v>
      </c>
      <c r="H31" s="15">
        <v>315</v>
      </c>
      <c r="I31" s="18">
        <v>19800000</v>
      </c>
      <c r="J31" s="19">
        <v>12</v>
      </c>
      <c r="K31" s="20">
        <v>900000</v>
      </c>
      <c r="L31" s="20">
        <f t="shared" si="0"/>
        <v>18900000</v>
      </c>
    </row>
    <row r="32" spans="1:26" ht="15.75" customHeight="1" x14ac:dyDescent="0.3">
      <c r="I32" s="35">
        <f>SUM(I6:I31)</f>
        <v>808463000</v>
      </c>
      <c r="K32" s="35">
        <f t="shared" ref="K32:L32" si="1">SUM(K6:K31)</f>
        <v>37131500</v>
      </c>
      <c r="L32" s="35">
        <f t="shared" si="1"/>
        <v>771331500</v>
      </c>
    </row>
    <row r="33" spans="2:9" ht="15.75" customHeight="1" x14ac:dyDescent="0.3"/>
    <row r="34" spans="2:9" ht="15.75" customHeight="1" x14ac:dyDescent="0.3">
      <c r="B34" s="13" t="s">
        <v>325</v>
      </c>
      <c r="G34" s="13" t="s">
        <v>326</v>
      </c>
    </row>
    <row r="35" spans="2:9" ht="15.75" customHeight="1" x14ac:dyDescent="0.3"/>
    <row r="36" spans="2:9" ht="15.75" customHeight="1" x14ac:dyDescent="0.3"/>
    <row r="37" spans="2:9" ht="15.75" customHeight="1" x14ac:dyDescent="0.3">
      <c r="B37" s="90"/>
      <c r="G37" s="90"/>
      <c r="H37" s="90"/>
      <c r="I37" s="90"/>
    </row>
    <row r="38" spans="2:9" ht="15.75" customHeight="1" x14ac:dyDescent="0.3">
      <c r="B38" s="13" t="s">
        <v>327</v>
      </c>
      <c r="G38" s="13" t="s">
        <v>33</v>
      </c>
    </row>
    <row r="39" spans="2:9" ht="15.75" customHeight="1" x14ac:dyDescent="0.3">
      <c r="B39" s="13" t="s">
        <v>328</v>
      </c>
      <c r="G39" s="13" t="s">
        <v>329</v>
      </c>
    </row>
    <row r="40" spans="2:9" ht="15.75" customHeight="1" x14ac:dyDescent="0.3"/>
    <row r="41" spans="2:9" ht="15.75" customHeight="1" x14ac:dyDescent="0.3"/>
    <row r="42" spans="2:9" ht="15.75" customHeight="1" x14ac:dyDescent="0.3">
      <c r="B42" s="13" t="s">
        <v>330</v>
      </c>
      <c r="C42" s="80">
        <v>45695</v>
      </c>
    </row>
    <row r="43" spans="2:9" ht="15.75" customHeight="1" x14ac:dyDescent="0.3"/>
    <row r="44" spans="2:9" ht="15.75" customHeight="1" x14ac:dyDescent="0.3"/>
    <row r="45" spans="2:9" ht="15.75" customHeight="1" x14ac:dyDescent="0.3"/>
    <row r="46" spans="2:9" ht="15.75" customHeight="1" x14ac:dyDescent="0.3"/>
    <row r="47" spans="2:9" ht="15.75" customHeight="1" x14ac:dyDescent="0.3"/>
    <row r="48" spans="2: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autoFilter ref="A5:L31" xr:uid="{00000000-0009-0000-0000-000004000000}">
    <sortState xmlns:xlrd2="http://schemas.microsoft.com/office/spreadsheetml/2017/richdata2" ref="A5:L31">
      <sortCondition ref="D5:D31"/>
    </sortState>
  </autoFilter>
  <mergeCells count="1">
    <mergeCell ref="A4:L4"/>
  </mergeCells>
  <pageMargins left="0.7" right="0.7" top="0.75" bottom="0.75" header="0" footer="0"/>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00"/>
  <sheetViews>
    <sheetView workbookViewId="0"/>
  </sheetViews>
  <sheetFormatPr baseColWidth="10" defaultColWidth="14.44140625" defaultRowHeight="15" customHeight="1" x14ac:dyDescent="0.3"/>
  <cols>
    <col min="1" max="1" width="10.6640625" customWidth="1"/>
    <col min="2" max="2" width="37.109375" customWidth="1"/>
    <col min="3" max="3" width="14.109375" customWidth="1"/>
    <col min="4" max="4" width="19.6640625" customWidth="1"/>
    <col min="5" max="6" width="10.6640625" customWidth="1"/>
    <col min="7" max="7" width="11.88671875" customWidth="1"/>
    <col min="8" max="10" width="10.6640625" customWidth="1"/>
    <col min="11" max="12" width="12" customWidth="1"/>
    <col min="13" max="14" width="13" customWidth="1"/>
    <col min="15" max="26" width="10.6640625" customWidth="1"/>
  </cols>
  <sheetData>
    <row r="1" spans="1:15" ht="14.4" x14ac:dyDescent="0.3">
      <c r="A1" s="13"/>
      <c r="B1" s="181" t="s">
        <v>307</v>
      </c>
      <c r="C1" s="182"/>
      <c r="D1" s="182"/>
      <c r="E1" s="182"/>
      <c r="F1" s="182"/>
      <c r="G1" s="182"/>
      <c r="H1" s="182"/>
      <c r="I1" s="182"/>
      <c r="J1" s="182"/>
      <c r="K1" s="182"/>
      <c r="L1" s="182"/>
      <c r="M1" s="182"/>
      <c r="N1" s="182"/>
    </row>
    <row r="2" spans="1:15" ht="46.8" x14ac:dyDescent="0.3">
      <c r="A2" s="15"/>
      <c r="B2" s="92" t="s">
        <v>1</v>
      </c>
      <c r="C2" s="93" t="s">
        <v>2</v>
      </c>
      <c r="D2" s="92" t="s">
        <v>3</v>
      </c>
      <c r="E2" s="94" t="s">
        <v>7</v>
      </c>
      <c r="F2" s="95" t="s">
        <v>8</v>
      </c>
      <c r="G2" s="95" t="s">
        <v>9</v>
      </c>
      <c r="H2" s="96" t="s">
        <v>10</v>
      </c>
      <c r="I2" s="97" t="s">
        <v>11</v>
      </c>
      <c r="J2" s="98" t="s">
        <v>12</v>
      </c>
      <c r="K2" s="99" t="s">
        <v>293</v>
      </c>
      <c r="L2" s="99">
        <v>45695</v>
      </c>
      <c r="M2" s="99">
        <v>45716</v>
      </c>
      <c r="N2" s="98" t="s">
        <v>26</v>
      </c>
    </row>
    <row r="3" spans="1:15" ht="15.6" x14ac:dyDescent="0.3">
      <c r="A3" s="14">
        <v>1</v>
      </c>
      <c r="B3" s="15" t="s">
        <v>27</v>
      </c>
      <c r="C3" s="16">
        <v>1061721506</v>
      </c>
      <c r="D3" s="15" t="s">
        <v>28</v>
      </c>
      <c r="E3" s="17">
        <v>45675</v>
      </c>
      <c r="F3" s="17">
        <v>45675</v>
      </c>
      <c r="G3" s="17">
        <v>46021</v>
      </c>
      <c r="H3" s="15">
        <v>342</v>
      </c>
      <c r="I3" s="18">
        <v>59834500</v>
      </c>
      <c r="J3" s="19">
        <v>12</v>
      </c>
      <c r="K3" s="20">
        <v>2634500</v>
      </c>
      <c r="L3" s="20"/>
      <c r="M3" s="20">
        <v>5200000</v>
      </c>
      <c r="N3" s="20">
        <f t="shared" ref="N3:N40" si="0">I3-K3-L3-M3</f>
        <v>52000000</v>
      </c>
    </row>
    <row r="4" spans="1:15" ht="15.6" x14ac:dyDescent="0.3">
      <c r="A4" s="14">
        <v>2</v>
      </c>
      <c r="B4" s="15" t="s">
        <v>33</v>
      </c>
      <c r="C4" s="16">
        <v>1118286512</v>
      </c>
      <c r="D4" s="15" t="s">
        <v>34</v>
      </c>
      <c r="E4" s="17">
        <v>45677</v>
      </c>
      <c r="F4" s="17">
        <v>45677</v>
      </c>
      <c r="G4" s="17">
        <v>46006</v>
      </c>
      <c r="H4" s="15">
        <v>325</v>
      </c>
      <c r="I4" s="18">
        <v>43197000</v>
      </c>
      <c r="J4" s="19">
        <v>12</v>
      </c>
      <c r="K4" s="20">
        <v>1963500</v>
      </c>
      <c r="L4" s="20"/>
      <c r="M4" s="20">
        <v>3927000</v>
      </c>
      <c r="N4" s="20">
        <f t="shared" si="0"/>
        <v>37306500</v>
      </c>
    </row>
    <row r="5" spans="1:15" ht="15.6" x14ac:dyDescent="0.3">
      <c r="A5" s="14">
        <v>3</v>
      </c>
      <c r="B5" s="15" t="s">
        <v>332</v>
      </c>
      <c r="C5" s="16">
        <v>1118285993</v>
      </c>
      <c r="D5" s="15" t="s">
        <v>37</v>
      </c>
      <c r="E5" s="17">
        <v>45677</v>
      </c>
      <c r="F5" s="17">
        <v>45677</v>
      </c>
      <c r="G5" s="17">
        <v>46006</v>
      </c>
      <c r="H5" s="15">
        <v>325</v>
      </c>
      <c r="I5" s="18">
        <v>43197000</v>
      </c>
      <c r="J5" s="19">
        <v>12</v>
      </c>
      <c r="K5" s="20">
        <v>1963500</v>
      </c>
      <c r="L5" s="20"/>
      <c r="M5" s="20">
        <v>3927000</v>
      </c>
      <c r="N5" s="20">
        <f t="shared" si="0"/>
        <v>37306500</v>
      </c>
    </row>
    <row r="6" spans="1:15" ht="15.6" x14ac:dyDescent="0.3">
      <c r="A6" s="62">
        <v>4</v>
      </c>
      <c r="B6" s="65" t="s">
        <v>40</v>
      </c>
      <c r="C6" s="64">
        <v>16457640</v>
      </c>
      <c r="D6" s="65" t="s">
        <v>41</v>
      </c>
      <c r="E6" s="67">
        <v>45680</v>
      </c>
      <c r="F6" s="67">
        <v>45680</v>
      </c>
      <c r="G6" s="67">
        <v>46021</v>
      </c>
      <c r="H6" s="65">
        <v>337</v>
      </c>
      <c r="I6" s="72">
        <v>45160500</v>
      </c>
      <c r="J6" s="69">
        <v>12</v>
      </c>
      <c r="K6" s="70">
        <v>1963500</v>
      </c>
      <c r="L6" s="70"/>
      <c r="M6" s="70">
        <v>3927000</v>
      </c>
      <c r="N6" s="70">
        <f t="shared" si="0"/>
        <v>39270000</v>
      </c>
      <c r="O6" s="13" t="s">
        <v>333</v>
      </c>
    </row>
    <row r="7" spans="1:15" ht="15.6" x14ac:dyDescent="0.3">
      <c r="A7" s="14">
        <v>5</v>
      </c>
      <c r="B7" s="15" t="s">
        <v>334</v>
      </c>
      <c r="C7" s="16">
        <v>31487789</v>
      </c>
      <c r="D7" s="15" t="s">
        <v>44</v>
      </c>
      <c r="E7" s="17">
        <v>45682</v>
      </c>
      <c r="F7" s="17">
        <v>45316</v>
      </c>
      <c r="G7" s="17">
        <v>46021</v>
      </c>
      <c r="H7" s="15">
        <v>335</v>
      </c>
      <c r="I7" s="18">
        <v>59834500</v>
      </c>
      <c r="J7" s="19">
        <v>12</v>
      </c>
      <c r="K7" s="20">
        <v>2634500</v>
      </c>
      <c r="L7" s="20"/>
      <c r="M7" s="20">
        <v>5200000</v>
      </c>
      <c r="N7" s="20">
        <f t="shared" si="0"/>
        <v>52000000</v>
      </c>
    </row>
    <row r="8" spans="1:15" ht="15.6" x14ac:dyDescent="0.3">
      <c r="A8" s="14">
        <v>6</v>
      </c>
      <c r="B8" s="15" t="s">
        <v>320</v>
      </c>
      <c r="C8" s="16">
        <v>31476734</v>
      </c>
      <c r="D8" s="15" t="s">
        <v>47</v>
      </c>
      <c r="E8" s="23">
        <v>45686</v>
      </c>
      <c r="F8" s="23">
        <v>45686</v>
      </c>
      <c r="G8" s="17">
        <v>46021</v>
      </c>
      <c r="H8" s="15">
        <v>301</v>
      </c>
      <c r="I8" s="18">
        <v>20700000</v>
      </c>
      <c r="J8" s="19">
        <v>12</v>
      </c>
      <c r="K8" s="20"/>
      <c r="L8" s="20">
        <v>900000</v>
      </c>
      <c r="M8" s="20">
        <v>18000000</v>
      </c>
      <c r="N8" s="20">
        <f t="shared" si="0"/>
        <v>1800000</v>
      </c>
    </row>
    <row r="9" spans="1:15" ht="15.6" x14ac:dyDescent="0.3">
      <c r="A9" s="14">
        <v>7</v>
      </c>
      <c r="B9" s="15" t="s">
        <v>50</v>
      </c>
      <c r="C9" s="16">
        <v>31475449</v>
      </c>
      <c r="D9" s="15" t="s">
        <v>51</v>
      </c>
      <c r="E9" s="23">
        <v>45686</v>
      </c>
      <c r="F9" s="23">
        <v>45686</v>
      </c>
      <c r="G9" s="17">
        <v>46006</v>
      </c>
      <c r="H9" s="15">
        <v>316</v>
      </c>
      <c r="I9" s="18">
        <v>43197000</v>
      </c>
      <c r="J9" s="19">
        <v>12</v>
      </c>
      <c r="K9" s="20"/>
      <c r="L9" s="20">
        <v>1963500</v>
      </c>
      <c r="M9" s="20">
        <v>3927000</v>
      </c>
      <c r="N9" s="20">
        <f t="shared" si="0"/>
        <v>37306500</v>
      </c>
    </row>
    <row r="10" spans="1:15" ht="15.6" x14ac:dyDescent="0.3">
      <c r="A10" s="14">
        <v>8</v>
      </c>
      <c r="B10" s="15" t="s">
        <v>54</v>
      </c>
      <c r="C10" s="16">
        <v>1118289808</v>
      </c>
      <c r="D10" s="15" t="s">
        <v>55</v>
      </c>
      <c r="E10" s="23">
        <v>45686</v>
      </c>
      <c r="F10" s="23">
        <v>45689</v>
      </c>
      <c r="G10" s="17" t="s">
        <v>335</v>
      </c>
      <c r="H10" s="15">
        <v>320</v>
      </c>
      <c r="I10" s="18">
        <v>57233000</v>
      </c>
      <c r="J10" s="19">
        <v>12</v>
      </c>
      <c r="K10" s="20"/>
      <c r="L10" s="20">
        <v>2616500</v>
      </c>
      <c r="M10" s="20">
        <v>5200000</v>
      </c>
      <c r="N10" s="20">
        <f t="shared" si="0"/>
        <v>49416500</v>
      </c>
    </row>
    <row r="11" spans="1:15" ht="15.6" x14ac:dyDescent="0.3">
      <c r="A11" s="14">
        <v>9</v>
      </c>
      <c r="B11" s="24" t="s">
        <v>57</v>
      </c>
      <c r="C11" s="16">
        <v>1005785716</v>
      </c>
      <c r="D11" s="15" t="s">
        <v>58</v>
      </c>
      <c r="E11" s="23">
        <v>45687</v>
      </c>
      <c r="F11" s="23">
        <v>45687</v>
      </c>
      <c r="G11" s="17">
        <v>46006</v>
      </c>
      <c r="H11" s="15">
        <v>315</v>
      </c>
      <c r="I11" s="18">
        <v>26620000</v>
      </c>
      <c r="J11" s="19">
        <v>12</v>
      </c>
      <c r="K11" s="20"/>
      <c r="L11" s="20">
        <v>1210000</v>
      </c>
      <c r="M11" s="20">
        <v>2420000</v>
      </c>
      <c r="N11" s="20">
        <f t="shared" si="0"/>
        <v>22990000</v>
      </c>
    </row>
    <row r="12" spans="1:15" ht="15.6" x14ac:dyDescent="0.3">
      <c r="A12" s="14">
        <v>10</v>
      </c>
      <c r="B12" s="24" t="s">
        <v>60</v>
      </c>
      <c r="C12" s="16">
        <v>1118298717</v>
      </c>
      <c r="D12" s="15" t="s">
        <v>61</v>
      </c>
      <c r="E12" s="23">
        <v>45687</v>
      </c>
      <c r="F12" s="23">
        <v>45687</v>
      </c>
      <c r="G12" s="17">
        <v>46006</v>
      </c>
      <c r="H12" s="15">
        <v>315</v>
      </c>
      <c r="I12" s="18">
        <v>26620000</v>
      </c>
      <c r="J12" s="19">
        <v>12</v>
      </c>
      <c r="K12" s="20"/>
      <c r="L12" s="20">
        <v>1210000</v>
      </c>
      <c r="M12" s="20">
        <v>2420000</v>
      </c>
      <c r="N12" s="20">
        <f t="shared" si="0"/>
        <v>22990000</v>
      </c>
    </row>
    <row r="13" spans="1:15" ht="15.6" x14ac:dyDescent="0.3">
      <c r="A13" s="14">
        <v>11</v>
      </c>
      <c r="B13" s="24" t="s">
        <v>64</v>
      </c>
      <c r="C13" s="16">
        <v>1118287494</v>
      </c>
      <c r="D13" s="15" t="s">
        <v>65</v>
      </c>
      <c r="E13" s="23">
        <v>45687</v>
      </c>
      <c r="F13" s="23">
        <v>45687</v>
      </c>
      <c r="G13" s="17">
        <v>46006</v>
      </c>
      <c r="H13" s="15">
        <v>315</v>
      </c>
      <c r="I13" s="18">
        <v>26620000</v>
      </c>
      <c r="J13" s="19">
        <v>12</v>
      </c>
      <c r="K13" s="20"/>
      <c r="L13" s="20">
        <v>1210000</v>
      </c>
      <c r="M13" s="20">
        <v>2420000</v>
      </c>
      <c r="N13" s="20">
        <f t="shared" si="0"/>
        <v>22990000</v>
      </c>
    </row>
    <row r="14" spans="1:15" ht="15.6" x14ac:dyDescent="0.3">
      <c r="A14" s="14">
        <v>12</v>
      </c>
      <c r="B14" s="15" t="s">
        <v>68</v>
      </c>
      <c r="C14" s="16">
        <v>31485502</v>
      </c>
      <c r="D14" s="15" t="s">
        <v>69</v>
      </c>
      <c r="E14" s="23">
        <v>45687</v>
      </c>
      <c r="F14" s="23">
        <v>45687</v>
      </c>
      <c r="G14" s="17">
        <v>46006</v>
      </c>
      <c r="H14" s="15">
        <v>315</v>
      </c>
      <c r="I14" s="18">
        <v>23100000</v>
      </c>
      <c r="J14" s="19">
        <v>12</v>
      </c>
      <c r="K14" s="20"/>
      <c r="L14" s="20">
        <v>1050000</v>
      </c>
      <c r="M14" s="20">
        <v>2100000</v>
      </c>
      <c r="N14" s="20">
        <f t="shared" si="0"/>
        <v>19950000</v>
      </c>
    </row>
    <row r="15" spans="1:15" ht="15.6" x14ac:dyDescent="0.3">
      <c r="A15" s="14">
        <v>13</v>
      </c>
      <c r="B15" s="24" t="s">
        <v>70</v>
      </c>
      <c r="C15" s="16">
        <v>1109545940</v>
      </c>
      <c r="D15" s="15" t="s">
        <v>71</v>
      </c>
      <c r="E15" s="23">
        <v>45688</v>
      </c>
      <c r="F15" s="23">
        <v>45688</v>
      </c>
      <c r="G15" s="17">
        <v>45853</v>
      </c>
      <c r="H15" s="15">
        <v>165</v>
      </c>
      <c r="I15" s="18">
        <v>10800000</v>
      </c>
      <c r="J15" s="19">
        <v>7</v>
      </c>
      <c r="K15" s="20"/>
      <c r="L15" s="20">
        <v>900000</v>
      </c>
      <c r="M15" s="20">
        <v>1800000</v>
      </c>
      <c r="N15" s="20">
        <f t="shared" si="0"/>
        <v>8100000</v>
      </c>
    </row>
    <row r="16" spans="1:15" ht="15.6" x14ac:dyDescent="0.3">
      <c r="A16" s="62">
        <v>14</v>
      </c>
      <c r="B16" s="91" t="s">
        <v>322</v>
      </c>
      <c r="C16" s="64">
        <v>16454607</v>
      </c>
      <c r="D16" s="65" t="s">
        <v>74</v>
      </c>
      <c r="E16" s="66">
        <v>45688</v>
      </c>
      <c r="F16" s="66">
        <v>45688</v>
      </c>
      <c r="G16" s="67">
        <v>46006</v>
      </c>
      <c r="H16" s="65">
        <v>315</v>
      </c>
      <c r="I16" s="72">
        <v>19800000</v>
      </c>
      <c r="J16" s="69">
        <v>12</v>
      </c>
      <c r="K16" s="70"/>
      <c r="L16" s="70">
        <v>900000</v>
      </c>
      <c r="M16" s="70">
        <v>1800000</v>
      </c>
      <c r="N16" s="70">
        <f t="shared" si="0"/>
        <v>17100000</v>
      </c>
      <c r="O16" s="13" t="s">
        <v>333</v>
      </c>
    </row>
    <row r="17" spans="1:14" ht="15.6" x14ac:dyDescent="0.3">
      <c r="A17" s="14">
        <v>15</v>
      </c>
      <c r="B17" s="24" t="s">
        <v>331</v>
      </c>
      <c r="C17" s="16">
        <v>1118301461</v>
      </c>
      <c r="D17" s="15" t="s">
        <v>79</v>
      </c>
      <c r="E17" s="23">
        <v>45688</v>
      </c>
      <c r="F17" s="23">
        <v>45688</v>
      </c>
      <c r="G17" s="17">
        <v>46006</v>
      </c>
      <c r="H17" s="15">
        <v>315</v>
      </c>
      <c r="I17" s="18">
        <v>19800000</v>
      </c>
      <c r="J17" s="19">
        <v>12</v>
      </c>
      <c r="K17" s="20"/>
      <c r="L17" s="20">
        <v>900000</v>
      </c>
      <c r="M17" s="20">
        <v>1800000</v>
      </c>
      <c r="N17" s="20">
        <f t="shared" si="0"/>
        <v>17100000</v>
      </c>
    </row>
    <row r="18" spans="1:14" ht="15.6" x14ac:dyDescent="0.3">
      <c r="A18" s="14">
        <v>16</v>
      </c>
      <c r="B18" s="24" t="s">
        <v>81</v>
      </c>
      <c r="C18" s="16">
        <v>94193787</v>
      </c>
      <c r="D18" s="15" t="s">
        <v>82</v>
      </c>
      <c r="E18" s="23">
        <v>45688</v>
      </c>
      <c r="F18" s="23">
        <v>45688</v>
      </c>
      <c r="G18" s="17">
        <v>46006</v>
      </c>
      <c r="H18" s="15">
        <v>315</v>
      </c>
      <c r="I18" s="18">
        <v>19800000</v>
      </c>
      <c r="J18" s="19">
        <v>12</v>
      </c>
      <c r="K18" s="20"/>
      <c r="L18" s="20">
        <v>900000</v>
      </c>
      <c r="M18" s="20">
        <v>1800000</v>
      </c>
      <c r="N18" s="20">
        <f t="shared" si="0"/>
        <v>17100000</v>
      </c>
    </row>
    <row r="19" spans="1:14" ht="15.6" x14ac:dyDescent="0.3">
      <c r="A19" s="14">
        <v>17</v>
      </c>
      <c r="B19" s="24" t="s">
        <v>323</v>
      </c>
      <c r="C19" s="16">
        <v>29120768</v>
      </c>
      <c r="D19" s="15" t="s">
        <v>84</v>
      </c>
      <c r="E19" s="23">
        <v>45688</v>
      </c>
      <c r="F19" s="23">
        <v>45688</v>
      </c>
      <c r="G19" s="17">
        <v>46006</v>
      </c>
      <c r="H19" s="15">
        <v>315</v>
      </c>
      <c r="I19" s="18">
        <v>19800000</v>
      </c>
      <c r="J19" s="19">
        <v>12</v>
      </c>
      <c r="K19" s="20"/>
      <c r="L19" s="20">
        <v>900000</v>
      </c>
      <c r="M19" s="20">
        <v>1800000</v>
      </c>
      <c r="N19" s="20">
        <f t="shared" si="0"/>
        <v>17100000</v>
      </c>
    </row>
    <row r="20" spans="1:14" ht="15.6" x14ac:dyDescent="0.3">
      <c r="A20" s="14">
        <v>18</v>
      </c>
      <c r="B20" s="24" t="s">
        <v>85</v>
      </c>
      <c r="C20" s="16">
        <v>27149631</v>
      </c>
      <c r="D20" s="15" t="s">
        <v>86</v>
      </c>
      <c r="E20" s="23">
        <v>45688</v>
      </c>
      <c r="F20" s="23">
        <v>45688</v>
      </c>
      <c r="G20" s="17">
        <v>46006</v>
      </c>
      <c r="H20" s="15">
        <v>315</v>
      </c>
      <c r="I20" s="18">
        <v>19800000</v>
      </c>
      <c r="J20" s="19">
        <v>12</v>
      </c>
      <c r="K20" s="20"/>
      <c r="L20" s="20">
        <v>900000</v>
      </c>
      <c r="M20" s="20">
        <v>1800000</v>
      </c>
      <c r="N20" s="20">
        <f t="shared" si="0"/>
        <v>17100000</v>
      </c>
    </row>
    <row r="21" spans="1:14" ht="15.75" customHeight="1" x14ac:dyDescent="0.3">
      <c r="A21" s="14">
        <v>19</v>
      </c>
      <c r="B21" s="24" t="s">
        <v>87</v>
      </c>
      <c r="C21" s="16">
        <v>6549670</v>
      </c>
      <c r="D21" s="15" t="s">
        <v>88</v>
      </c>
      <c r="E21" s="23">
        <v>45688</v>
      </c>
      <c r="F21" s="23">
        <v>45688</v>
      </c>
      <c r="G21" s="17">
        <v>46006</v>
      </c>
      <c r="H21" s="15">
        <v>315</v>
      </c>
      <c r="I21" s="18">
        <v>43197000</v>
      </c>
      <c r="J21" s="19">
        <v>12</v>
      </c>
      <c r="K21" s="20"/>
      <c r="L21" s="20">
        <v>1963500</v>
      </c>
      <c r="M21" s="20">
        <v>3927000</v>
      </c>
      <c r="N21" s="20">
        <f t="shared" si="0"/>
        <v>37306500</v>
      </c>
    </row>
    <row r="22" spans="1:14" ht="15.75" customHeight="1" x14ac:dyDescent="0.3">
      <c r="A22" s="14">
        <v>21</v>
      </c>
      <c r="B22" s="24" t="s">
        <v>95</v>
      </c>
      <c r="C22" s="16">
        <v>1110285162</v>
      </c>
      <c r="D22" s="15" t="s">
        <v>96</v>
      </c>
      <c r="E22" s="23">
        <v>45689</v>
      </c>
      <c r="F22" s="23">
        <v>45689</v>
      </c>
      <c r="G22" s="17">
        <v>46021</v>
      </c>
      <c r="H22" s="15">
        <v>329</v>
      </c>
      <c r="I22" s="18">
        <v>23100000</v>
      </c>
      <c r="J22" s="19">
        <v>12</v>
      </c>
      <c r="K22" s="20" t="s">
        <v>72</v>
      </c>
      <c r="L22" s="20"/>
      <c r="M22" s="20">
        <v>2100000</v>
      </c>
      <c r="N22" s="20" t="e">
        <f t="shared" si="0"/>
        <v>#VALUE!</v>
      </c>
    </row>
    <row r="23" spans="1:14" ht="15.75" customHeight="1" x14ac:dyDescent="0.3">
      <c r="A23" s="14">
        <v>22</v>
      </c>
      <c r="B23" s="24" t="s">
        <v>97</v>
      </c>
      <c r="C23" s="16">
        <v>16460613</v>
      </c>
      <c r="D23" s="15" t="s">
        <v>98</v>
      </c>
      <c r="E23" s="23">
        <v>45689</v>
      </c>
      <c r="F23" s="23">
        <v>45689</v>
      </c>
      <c r="G23" s="17">
        <v>46021</v>
      </c>
      <c r="H23" s="15">
        <v>329</v>
      </c>
      <c r="I23" s="18">
        <v>23100000</v>
      </c>
      <c r="J23" s="19">
        <v>12</v>
      </c>
      <c r="K23" s="20" t="s">
        <v>72</v>
      </c>
      <c r="L23" s="20"/>
      <c r="M23" s="20">
        <v>2100000</v>
      </c>
      <c r="N23" s="20" t="e">
        <f t="shared" si="0"/>
        <v>#VALUE!</v>
      </c>
    </row>
    <row r="24" spans="1:14" ht="15.75" customHeight="1" x14ac:dyDescent="0.3">
      <c r="A24" s="14">
        <v>23</v>
      </c>
      <c r="B24" s="24" t="s">
        <v>99</v>
      </c>
      <c r="C24" s="16">
        <v>1118303170</v>
      </c>
      <c r="D24" s="15" t="s">
        <v>100</v>
      </c>
      <c r="E24" s="23">
        <v>45689</v>
      </c>
      <c r="F24" s="23">
        <v>45689</v>
      </c>
      <c r="G24" s="17">
        <v>46006</v>
      </c>
      <c r="H24" s="15">
        <v>315</v>
      </c>
      <c r="I24" s="18">
        <v>43197000</v>
      </c>
      <c r="J24" s="19">
        <v>12</v>
      </c>
      <c r="K24" s="20"/>
      <c r="L24" s="20">
        <v>1963500</v>
      </c>
      <c r="M24" s="20">
        <v>3927000</v>
      </c>
      <c r="N24" s="20">
        <f t="shared" si="0"/>
        <v>37306500</v>
      </c>
    </row>
    <row r="25" spans="1:14" ht="15.75" customHeight="1" x14ac:dyDescent="0.3">
      <c r="A25" s="14">
        <v>24</v>
      </c>
      <c r="B25" s="24" t="s">
        <v>102</v>
      </c>
      <c r="C25" s="16">
        <v>1118305806</v>
      </c>
      <c r="D25" s="15" t="s">
        <v>103</v>
      </c>
      <c r="E25" s="23">
        <v>45689</v>
      </c>
      <c r="F25" s="23">
        <v>45689</v>
      </c>
      <c r="G25" s="17">
        <v>46006</v>
      </c>
      <c r="H25" s="15">
        <v>315</v>
      </c>
      <c r="I25" s="18">
        <v>43197000</v>
      </c>
      <c r="J25" s="19">
        <v>12</v>
      </c>
      <c r="K25" s="20"/>
      <c r="L25" s="20">
        <v>1963500</v>
      </c>
      <c r="M25" s="20">
        <v>3927000</v>
      </c>
      <c r="N25" s="20">
        <f t="shared" si="0"/>
        <v>37306500</v>
      </c>
    </row>
    <row r="26" spans="1:14" ht="15.75" customHeight="1" x14ac:dyDescent="0.3">
      <c r="A26" s="14">
        <v>25</v>
      </c>
      <c r="B26" s="24" t="s">
        <v>105</v>
      </c>
      <c r="C26" s="16">
        <v>16455217</v>
      </c>
      <c r="D26" s="15" t="s">
        <v>106</v>
      </c>
      <c r="E26" s="23">
        <v>45689</v>
      </c>
      <c r="F26" s="23">
        <v>45689</v>
      </c>
      <c r="G26" s="17">
        <v>46006</v>
      </c>
      <c r="H26" s="15">
        <v>315</v>
      </c>
      <c r="I26" s="18">
        <v>43197000</v>
      </c>
      <c r="J26" s="19">
        <v>12</v>
      </c>
      <c r="K26" s="20"/>
      <c r="L26" s="20">
        <v>1963500</v>
      </c>
      <c r="M26" s="20">
        <v>3927000</v>
      </c>
      <c r="N26" s="20">
        <f t="shared" si="0"/>
        <v>37306500</v>
      </c>
    </row>
    <row r="27" spans="1:14" ht="15.75" customHeight="1" x14ac:dyDescent="0.3">
      <c r="A27" s="14">
        <v>26</v>
      </c>
      <c r="B27" s="24" t="s">
        <v>108</v>
      </c>
      <c r="C27" s="16">
        <v>1118295433</v>
      </c>
      <c r="D27" s="15" t="s">
        <v>109</v>
      </c>
      <c r="E27" s="23">
        <v>45689</v>
      </c>
      <c r="F27" s="23">
        <v>45689</v>
      </c>
      <c r="G27" s="17">
        <v>46006</v>
      </c>
      <c r="H27" s="15">
        <v>315</v>
      </c>
      <c r="I27" s="18">
        <v>43197000</v>
      </c>
      <c r="J27" s="19">
        <v>12</v>
      </c>
      <c r="K27" s="20"/>
      <c r="L27" s="20">
        <v>1963500</v>
      </c>
      <c r="M27" s="20">
        <v>3927000</v>
      </c>
      <c r="N27" s="20">
        <f t="shared" si="0"/>
        <v>37306500</v>
      </c>
    </row>
    <row r="28" spans="1:14" ht="15.75" customHeight="1" x14ac:dyDescent="0.3">
      <c r="A28" s="14">
        <v>27</v>
      </c>
      <c r="B28" s="24" t="s">
        <v>111</v>
      </c>
      <c r="C28" s="16">
        <v>1118309496</v>
      </c>
      <c r="D28" s="15" t="s">
        <v>112</v>
      </c>
      <c r="E28" s="23">
        <v>45689</v>
      </c>
      <c r="F28" s="23">
        <v>45689</v>
      </c>
      <c r="G28" s="17">
        <v>46006</v>
      </c>
      <c r="H28" s="15">
        <v>315</v>
      </c>
      <c r="I28" s="18">
        <v>43197000</v>
      </c>
      <c r="J28" s="19">
        <v>12</v>
      </c>
      <c r="K28" s="20"/>
      <c r="L28" s="20">
        <v>1963500</v>
      </c>
      <c r="M28" s="20">
        <v>3927000</v>
      </c>
      <c r="N28" s="20">
        <f t="shared" si="0"/>
        <v>37306500</v>
      </c>
    </row>
    <row r="29" spans="1:14" ht="15.75" customHeight="1" x14ac:dyDescent="0.3">
      <c r="A29" s="14">
        <v>28</v>
      </c>
      <c r="B29" s="24" t="s">
        <v>114</v>
      </c>
      <c r="C29" s="16">
        <v>31485180</v>
      </c>
      <c r="D29" s="15" t="s">
        <v>115</v>
      </c>
      <c r="E29" s="23">
        <v>45689</v>
      </c>
      <c r="F29" s="23">
        <v>45689</v>
      </c>
      <c r="G29" s="17">
        <v>46006</v>
      </c>
      <c r="H29" s="15">
        <v>315</v>
      </c>
      <c r="I29" s="18">
        <v>43197000</v>
      </c>
      <c r="J29" s="19">
        <v>12</v>
      </c>
      <c r="K29" s="20"/>
      <c r="L29" s="20">
        <v>1963500</v>
      </c>
      <c r="M29" s="20">
        <v>3927000</v>
      </c>
      <c r="N29" s="20">
        <f t="shared" si="0"/>
        <v>37306500</v>
      </c>
    </row>
    <row r="30" spans="1:14" ht="15.75" customHeight="1" x14ac:dyDescent="0.3">
      <c r="A30" s="14">
        <v>29</v>
      </c>
      <c r="B30" s="24" t="s">
        <v>116</v>
      </c>
      <c r="C30" s="16">
        <v>31486456</v>
      </c>
      <c r="D30" s="15" t="s">
        <v>117</v>
      </c>
      <c r="E30" s="23">
        <v>45689</v>
      </c>
      <c r="F30" s="23">
        <v>45689</v>
      </c>
      <c r="G30" s="17">
        <v>46006</v>
      </c>
      <c r="H30" s="15">
        <v>315</v>
      </c>
      <c r="I30" s="18">
        <v>43197000</v>
      </c>
      <c r="J30" s="19">
        <v>12</v>
      </c>
      <c r="K30" s="20"/>
      <c r="L30" s="20">
        <v>1963500</v>
      </c>
      <c r="M30" s="20">
        <v>3927000</v>
      </c>
      <c r="N30" s="20">
        <f t="shared" si="0"/>
        <v>37306500</v>
      </c>
    </row>
    <row r="31" spans="1:14" ht="15.75" customHeight="1" x14ac:dyDescent="0.3">
      <c r="A31" s="14">
        <v>30</v>
      </c>
      <c r="B31" s="24" t="s">
        <v>118</v>
      </c>
      <c r="C31" s="16">
        <v>1144201554</v>
      </c>
      <c r="D31" s="15" t="s">
        <v>119</v>
      </c>
      <c r="E31" s="23">
        <v>45689</v>
      </c>
      <c r="F31" s="23">
        <v>45689</v>
      </c>
      <c r="G31" s="17">
        <v>46006</v>
      </c>
      <c r="H31" s="15">
        <v>315</v>
      </c>
      <c r="I31" s="18">
        <v>43197000</v>
      </c>
      <c r="J31" s="19">
        <v>12</v>
      </c>
      <c r="K31" s="20"/>
      <c r="L31" s="20">
        <v>1963500</v>
      </c>
      <c r="M31" s="20">
        <v>3927000</v>
      </c>
      <c r="N31" s="20">
        <f t="shared" si="0"/>
        <v>37306500</v>
      </c>
    </row>
    <row r="32" spans="1:14" ht="15.75" customHeight="1" x14ac:dyDescent="0.3">
      <c r="A32" s="14">
        <v>31</v>
      </c>
      <c r="B32" s="24" t="s">
        <v>120</v>
      </c>
      <c r="C32" s="16">
        <v>66868669</v>
      </c>
      <c r="D32" s="15" t="s">
        <v>121</v>
      </c>
      <c r="E32" s="23">
        <v>45689</v>
      </c>
      <c r="F32" s="23">
        <v>45689</v>
      </c>
      <c r="G32" s="17">
        <v>46006</v>
      </c>
      <c r="H32" s="15">
        <v>315</v>
      </c>
      <c r="I32" s="18">
        <v>23100000</v>
      </c>
      <c r="J32" s="19">
        <v>12</v>
      </c>
      <c r="K32" s="20"/>
      <c r="L32" s="20">
        <v>1050000</v>
      </c>
      <c r="M32" s="20">
        <v>2100000</v>
      </c>
      <c r="N32" s="20">
        <f t="shared" si="0"/>
        <v>19950000</v>
      </c>
    </row>
    <row r="33" spans="1:15" ht="15.75" customHeight="1" x14ac:dyDescent="0.3">
      <c r="A33" s="14">
        <v>32</v>
      </c>
      <c r="B33" s="24" t="s">
        <v>122</v>
      </c>
      <c r="C33" s="16">
        <v>31485452</v>
      </c>
      <c r="D33" s="15" t="s">
        <v>123</v>
      </c>
      <c r="E33" s="23">
        <v>45689</v>
      </c>
      <c r="F33" s="23">
        <v>45689</v>
      </c>
      <c r="G33" s="17">
        <v>46006</v>
      </c>
      <c r="H33" s="15">
        <v>315</v>
      </c>
      <c r="I33" s="18">
        <v>23100000</v>
      </c>
      <c r="J33" s="19">
        <v>12</v>
      </c>
      <c r="K33" s="20"/>
      <c r="L33" s="20">
        <v>1050000</v>
      </c>
      <c r="M33" s="20">
        <v>2100000</v>
      </c>
      <c r="N33" s="20">
        <f t="shared" si="0"/>
        <v>19950000</v>
      </c>
    </row>
    <row r="34" spans="1:15" ht="15.75" customHeight="1" x14ac:dyDescent="0.3">
      <c r="A34" s="14">
        <v>33</v>
      </c>
      <c r="B34" s="24" t="s">
        <v>124</v>
      </c>
      <c r="C34" s="16">
        <v>31476109</v>
      </c>
      <c r="D34" s="15" t="s">
        <v>125</v>
      </c>
      <c r="E34" s="23">
        <v>45689</v>
      </c>
      <c r="F34" s="23">
        <v>45689</v>
      </c>
      <c r="G34" s="17">
        <v>46006</v>
      </c>
      <c r="H34" s="15">
        <v>315</v>
      </c>
      <c r="I34" s="18">
        <v>19800000</v>
      </c>
      <c r="J34" s="19">
        <v>12</v>
      </c>
      <c r="K34" s="20"/>
      <c r="L34" s="20">
        <v>900000</v>
      </c>
      <c r="M34" s="20">
        <v>1800000</v>
      </c>
      <c r="N34" s="20">
        <f t="shared" si="0"/>
        <v>17100000</v>
      </c>
    </row>
    <row r="35" spans="1:15" ht="15.75" customHeight="1" x14ac:dyDescent="0.3">
      <c r="A35" s="14">
        <v>34</v>
      </c>
      <c r="B35" s="24" t="s">
        <v>126</v>
      </c>
      <c r="C35" s="16">
        <v>1193142882</v>
      </c>
      <c r="D35" s="15" t="s">
        <v>127</v>
      </c>
      <c r="E35" s="23">
        <v>45689</v>
      </c>
      <c r="F35" s="23">
        <v>45689</v>
      </c>
      <c r="G35" s="17">
        <v>46006</v>
      </c>
      <c r="H35" s="15">
        <v>315</v>
      </c>
      <c r="I35" s="18">
        <v>19800000</v>
      </c>
      <c r="J35" s="19">
        <v>12</v>
      </c>
      <c r="K35" s="20"/>
      <c r="L35" s="20">
        <v>900000</v>
      </c>
      <c r="M35" s="20">
        <v>1800000</v>
      </c>
      <c r="N35" s="20">
        <f t="shared" si="0"/>
        <v>17100000</v>
      </c>
    </row>
    <row r="36" spans="1:15" ht="15.75" customHeight="1" x14ac:dyDescent="0.3">
      <c r="A36" s="62">
        <v>35</v>
      </c>
      <c r="B36" s="91" t="s">
        <v>128</v>
      </c>
      <c r="C36" s="64">
        <v>1118304351</v>
      </c>
      <c r="D36" s="65" t="s">
        <v>129</v>
      </c>
      <c r="E36" s="66">
        <v>45689</v>
      </c>
      <c r="F36" s="66">
        <v>45689</v>
      </c>
      <c r="G36" s="67">
        <v>46006</v>
      </c>
      <c r="H36" s="65">
        <v>315</v>
      </c>
      <c r="I36" s="72">
        <v>12600000</v>
      </c>
      <c r="J36" s="69">
        <v>6</v>
      </c>
      <c r="K36" s="70" t="s">
        <v>72</v>
      </c>
      <c r="L36" s="70"/>
      <c r="M36" s="70">
        <v>2100000</v>
      </c>
      <c r="N36" s="70" t="e">
        <f t="shared" si="0"/>
        <v>#VALUE!</v>
      </c>
      <c r="O36" s="13" t="s">
        <v>333</v>
      </c>
    </row>
    <row r="37" spans="1:15" ht="15.75" customHeight="1" x14ac:dyDescent="0.3">
      <c r="A37" s="14">
        <v>36</v>
      </c>
      <c r="B37" s="13" t="s">
        <v>131</v>
      </c>
      <c r="C37" s="16">
        <v>8661306</v>
      </c>
      <c r="D37" s="15" t="s">
        <v>132</v>
      </c>
      <c r="E37" s="23">
        <v>45698</v>
      </c>
      <c r="F37" s="23">
        <v>45698</v>
      </c>
      <c r="G37" s="17">
        <v>46021</v>
      </c>
      <c r="H37" s="15">
        <v>320</v>
      </c>
      <c r="I37" s="18">
        <v>43197000</v>
      </c>
      <c r="J37" s="19">
        <v>11</v>
      </c>
      <c r="K37" s="20" t="s">
        <v>72</v>
      </c>
      <c r="L37" s="20"/>
      <c r="M37" s="20">
        <v>3927000</v>
      </c>
      <c r="N37" s="20" t="e">
        <f t="shared" si="0"/>
        <v>#VALUE!</v>
      </c>
    </row>
    <row r="38" spans="1:15" ht="15.75" customHeight="1" x14ac:dyDescent="0.3">
      <c r="A38" s="14">
        <v>37</v>
      </c>
      <c r="B38" s="24" t="s">
        <v>134</v>
      </c>
      <c r="C38" s="16">
        <v>52535068</v>
      </c>
      <c r="D38" s="15" t="s">
        <v>135</v>
      </c>
      <c r="E38" s="23">
        <v>45698</v>
      </c>
      <c r="F38" s="23">
        <v>45698</v>
      </c>
      <c r="G38" s="17">
        <v>46021</v>
      </c>
      <c r="H38" s="15">
        <v>320</v>
      </c>
      <c r="I38" s="18">
        <v>43197000</v>
      </c>
      <c r="J38" s="19">
        <v>11</v>
      </c>
      <c r="K38" s="20" t="s">
        <v>72</v>
      </c>
      <c r="L38" s="20"/>
      <c r="M38" s="20">
        <v>3927000</v>
      </c>
      <c r="N38" s="20" t="e">
        <f t="shared" si="0"/>
        <v>#VALUE!</v>
      </c>
    </row>
    <row r="39" spans="1:15" ht="15.75" customHeight="1" x14ac:dyDescent="0.3">
      <c r="A39" s="14">
        <v>38</v>
      </c>
      <c r="B39" s="13" t="s">
        <v>136</v>
      </c>
      <c r="C39" s="16">
        <v>43197000</v>
      </c>
      <c r="D39" s="15" t="s">
        <v>137</v>
      </c>
      <c r="E39" s="23">
        <v>45698</v>
      </c>
      <c r="F39" s="23">
        <v>45698</v>
      </c>
      <c r="G39" s="17">
        <v>46021</v>
      </c>
      <c r="H39" s="15">
        <v>320</v>
      </c>
      <c r="I39" s="18">
        <v>43197000</v>
      </c>
      <c r="J39" s="19">
        <v>11</v>
      </c>
      <c r="K39" s="20" t="s">
        <v>72</v>
      </c>
      <c r="L39" s="20"/>
      <c r="M39" s="20">
        <v>3927000</v>
      </c>
      <c r="N39" s="20" t="e">
        <f t="shared" si="0"/>
        <v>#VALUE!</v>
      </c>
    </row>
    <row r="40" spans="1:15" ht="15.75" customHeight="1" x14ac:dyDescent="0.3">
      <c r="A40" s="14">
        <v>39</v>
      </c>
      <c r="B40" s="24" t="s">
        <v>139</v>
      </c>
      <c r="C40" s="16">
        <v>16461906</v>
      </c>
      <c r="D40" s="15" t="s">
        <v>140</v>
      </c>
      <c r="E40" s="23">
        <v>45695</v>
      </c>
      <c r="F40" s="23">
        <v>45698</v>
      </c>
      <c r="G40" s="17">
        <v>46021</v>
      </c>
      <c r="H40" s="15">
        <v>320</v>
      </c>
      <c r="I40" s="18">
        <v>23100000</v>
      </c>
      <c r="J40" s="19">
        <v>11</v>
      </c>
      <c r="K40" s="20" t="s">
        <v>72</v>
      </c>
      <c r="L40" s="20"/>
      <c r="M40" s="20">
        <v>2100000</v>
      </c>
      <c r="N40" s="20" t="e">
        <f t="shared" si="0"/>
        <v>#VALUE!</v>
      </c>
    </row>
    <row r="41" spans="1:15" ht="15.75" customHeight="1" x14ac:dyDescent="0.3"/>
    <row r="42" spans="1:15" ht="15.75" customHeight="1" x14ac:dyDescent="0.3"/>
    <row r="43" spans="1:15" ht="15.75" customHeight="1" x14ac:dyDescent="0.3"/>
    <row r="44" spans="1:15" ht="15.75" customHeight="1" x14ac:dyDescent="0.3"/>
    <row r="45" spans="1:15" ht="15.75" customHeight="1" x14ac:dyDescent="0.3"/>
    <row r="46" spans="1:15" ht="15.75" customHeight="1" x14ac:dyDescent="0.3"/>
    <row r="47" spans="1:15" ht="15.75" customHeight="1" x14ac:dyDescent="0.3"/>
    <row r="48" spans="1:15"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1:N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Y1000"/>
  <sheetViews>
    <sheetView workbookViewId="0"/>
  </sheetViews>
  <sheetFormatPr baseColWidth="10" defaultColWidth="14.44140625" defaultRowHeight="15" customHeight="1" x14ac:dyDescent="0.3"/>
  <cols>
    <col min="1" max="1" width="10.6640625" customWidth="1"/>
    <col min="2" max="2" width="29.44140625" customWidth="1"/>
    <col min="3" max="3" width="14.109375" customWidth="1"/>
    <col min="4" max="4" width="19.6640625" customWidth="1"/>
    <col min="5" max="9" width="10.6640625" customWidth="1"/>
    <col min="10" max="10" width="0.109375" hidden="1" customWidth="1"/>
    <col min="11" max="11" width="12" customWidth="1"/>
    <col min="12" max="12" width="13" customWidth="1"/>
    <col min="13" max="26" width="10.6640625" customWidth="1"/>
  </cols>
  <sheetData>
    <row r="6" spans="1:25" ht="14.4" x14ac:dyDescent="0.3">
      <c r="A6" s="13"/>
      <c r="B6" s="181" t="s">
        <v>336</v>
      </c>
      <c r="C6" s="182"/>
      <c r="D6" s="182"/>
      <c r="E6" s="182"/>
      <c r="F6" s="182"/>
      <c r="G6" s="182"/>
      <c r="H6" s="182"/>
      <c r="I6" s="182"/>
      <c r="J6" s="182"/>
      <c r="K6" s="182"/>
      <c r="L6" s="182"/>
      <c r="M6" s="13"/>
      <c r="N6" s="13"/>
      <c r="O6" s="13"/>
      <c r="P6" s="13"/>
      <c r="Q6" s="13"/>
      <c r="R6" s="13"/>
      <c r="S6" s="13"/>
      <c r="T6" s="13"/>
      <c r="U6" s="13"/>
      <c r="V6" s="13"/>
      <c r="W6" s="13"/>
      <c r="X6" s="13"/>
      <c r="Y6" s="13"/>
    </row>
    <row r="7" spans="1:25" ht="46.8" x14ac:dyDescent="0.3">
      <c r="A7" s="47"/>
      <c r="B7" s="92" t="s">
        <v>1</v>
      </c>
      <c r="C7" s="93" t="s">
        <v>2</v>
      </c>
      <c r="D7" s="92" t="s">
        <v>3</v>
      </c>
      <c r="E7" s="94" t="s">
        <v>7</v>
      </c>
      <c r="F7" s="95" t="s">
        <v>8</v>
      </c>
      <c r="G7" s="95" t="s">
        <v>9</v>
      </c>
      <c r="H7" s="96" t="s">
        <v>10</v>
      </c>
      <c r="I7" s="97" t="s">
        <v>11</v>
      </c>
      <c r="J7" s="98" t="s">
        <v>12</v>
      </c>
      <c r="K7" s="100">
        <v>45723</v>
      </c>
      <c r="L7" s="98" t="s">
        <v>26</v>
      </c>
      <c r="M7" s="13"/>
      <c r="N7" s="13"/>
      <c r="O7" s="13"/>
      <c r="P7" s="13"/>
      <c r="Q7" s="13"/>
      <c r="R7" s="13"/>
      <c r="S7" s="13"/>
      <c r="T7" s="13"/>
      <c r="U7" s="13"/>
      <c r="V7" s="13"/>
      <c r="W7" s="13"/>
      <c r="X7" s="13"/>
      <c r="Y7" s="13"/>
    </row>
    <row r="8" spans="1:25" ht="15.75" customHeight="1" x14ac:dyDescent="0.3">
      <c r="A8" s="15">
        <v>70</v>
      </c>
      <c r="B8" s="24" t="s">
        <v>209</v>
      </c>
      <c r="C8" s="101">
        <v>1118297821</v>
      </c>
      <c r="D8" s="15" t="s">
        <v>210</v>
      </c>
      <c r="E8" s="23">
        <v>45707</v>
      </c>
      <c r="F8" s="23">
        <v>45707</v>
      </c>
      <c r="G8" s="17">
        <v>45888</v>
      </c>
      <c r="H8" s="15">
        <v>210</v>
      </c>
      <c r="I8" s="18">
        <v>12600000</v>
      </c>
      <c r="J8" s="19">
        <v>6</v>
      </c>
      <c r="K8" s="20">
        <v>1050000</v>
      </c>
      <c r="L8" s="20">
        <f t="shared" ref="L8:L12" si="0">+I8-K8</f>
        <v>11550000</v>
      </c>
      <c r="M8" s="13"/>
      <c r="N8" s="13"/>
      <c r="O8" s="13"/>
      <c r="P8" s="13"/>
      <c r="Q8" s="13"/>
      <c r="R8" s="13"/>
      <c r="S8" s="13"/>
      <c r="T8" s="13"/>
      <c r="U8" s="13"/>
      <c r="V8" s="13"/>
      <c r="W8" s="13"/>
      <c r="X8" s="13"/>
      <c r="Y8" s="13"/>
    </row>
    <row r="9" spans="1:25" ht="15.75" customHeight="1" x14ac:dyDescent="0.3">
      <c r="A9" s="24">
        <v>83</v>
      </c>
      <c r="B9" s="24" t="s">
        <v>237</v>
      </c>
      <c r="C9" s="101">
        <v>31480169</v>
      </c>
      <c r="D9" s="15" t="s">
        <v>238</v>
      </c>
      <c r="E9" s="48">
        <v>45708</v>
      </c>
      <c r="F9" s="48">
        <v>45708</v>
      </c>
      <c r="G9" s="49">
        <v>45887</v>
      </c>
      <c r="H9" s="15">
        <v>180</v>
      </c>
      <c r="I9" s="18">
        <v>23562000</v>
      </c>
      <c r="J9" s="19">
        <v>6</v>
      </c>
      <c r="K9" s="20">
        <v>3927000</v>
      </c>
      <c r="L9" s="20">
        <f t="shared" si="0"/>
        <v>19635000</v>
      </c>
      <c r="M9" s="13"/>
      <c r="N9" s="13"/>
      <c r="O9" s="13"/>
      <c r="P9" s="13"/>
      <c r="Q9" s="13"/>
      <c r="R9" s="13"/>
      <c r="S9" s="13"/>
      <c r="T9" s="13"/>
      <c r="U9" s="13"/>
      <c r="V9" s="13"/>
      <c r="W9" s="13"/>
      <c r="X9" s="13"/>
      <c r="Y9" s="13"/>
    </row>
    <row r="10" spans="1:25" ht="15.75" customHeight="1" x14ac:dyDescent="0.3">
      <c r="A10" s="24">
        <v>84</v>
      </c>
      <c r="B10" s="24" t="s">
        <v>337</v>
      </c>
      <c r="C10" s="101">
        <v>31486544</v>
      </c>
      <c r="D10" s="15" t="s">
        <v>240</v>
      </c>
      <c r="E10" s="23">
        <v>45708</v>
      </c>
      <c r="F10" s="23">
        <v>45708</v>
      </c>
      <c r="G10" s="17">
        <v>45885</v>
      </c>
      <c r="H10" s="15">
        <v>180</v>
      </c>
      <c r="I10" s="18">
        <v>12600000</v>
      </c>
      <c r="J10" s="19">
        <v>6</v>
      </c>
      <c r="K10" s="20">
        <v>1050000</v>
      </c>
      <c r="L10" s="20">
        <f t="shared" si="0"/>
        <v>11550000</v>
      </c>
      <c r="M10" s="13"/>
      <c r="N10" s="13"/>
      <c r="O10" s="13"/>
      <c r="P10" s="13"/>
      <c r="Q10" s="13"/>
      <c r="R10" s="13"/>
      <c r="S10" s="13"/>
      <c r="T10" s="13"/>
      <c r="U10" s="13"/>
      <c r="V10" s="13"/>
      <c r="W10" s="13"/>
      <c r="X10" s="13"/>
      <c r="Y10" s="13"/>
    </row>
    <row r="11" spans="1:25" ht="15.75" customHeight="1" x14ac:dyDescent="0.3">
      <c r="A11" s="24">
        <v>85</v>
      </c>
      <c r="B11" s="24" t="s">
        <v>241</v>
      </c>
      <c r="C11" s="101">
        <v>1109541282</v>
      </c>
      <c r="D11" s="15" t="s">
        <v>242</v>
      </c>
      <c r="E11" s="48">
        <v>45708</v>
      </c>
      <c r="F11" s="48">
        <v>45708</v>
      </c>
      <c r="G11" s="49">
        <v>45887</v>
      </c>
      <c r="H11" s="15">
        <v>180</v>
      </c>
      <c r="I11" s="18">
        <v>12600000</v>
      </c>
      <c r="J11" s="19">
        <v>6</v>
      </c>
      <c r="K11" s="20">
        <v>1050000</v>
      </c>
      <c r="L11" s="20">
        <f t="shared" si="0"/>
        <v>11550000</v>
      </c>
      <c r="M11" s="13"/>
      <c r="N11" s="13"/>
      <c r="O11" s="13"/>
      <c r="P11" s="13"/>
      <c r="Q11" s="13"/>
      <c r="R11" s="13"/>
      <c r="S11" s="13"/>
      <c r="T11" s="13"/>
      <c r="U11" s="13"/>
      <c r="V11" s="13"/>
      <c r="W11" s="13"/>
      <c r="X11" s="13"/>
      <c r="Y11" s="13"/>
    </row>
    <row r="12" spans="1:25" ht="15.75" customHeight="1" x14ac:dyDescent="0.3">
      <c r="A12" s="24">
        <v>86</v>
      </c>
      <c r="B12" s="24" t="s">
        <v>243</v>
      </c>
      <c r="C12" s="101">
        <v>1002955578</v>
      </c>
      <c r="D12" s="15" t="s">
        <v>244</v>
      </c>
      <c r="E12" s="23">
        <v>45708</v>
      </c>
      <c r="F12" s="23">
        <v>45708</v>
      </c>
      <c r="G12" s="17">
        <v>45889</v>
      </c>
      <c r="H12" s="15">
        <v>180</v>
      </c>
      <c r="I12" s="18">
        <v>10800000</v>
      </c>
      <c r="J12" s="19">
        <v>6</v>
      </c>
      <c r="K12" s="20">
        <v>900000</v>
      </c>
      <c r="L12" s="20">
        <f t="shared" si="0"/>
        <v>9900000</v>
      </c>
      <c r="M12" s="13"/>
      <c r="N12" s="13"/>
      <c r="O12" s="13"/>
      <c r="P12" s="13"/>
      <c r="Q12" s="13"/>
      <c r="R12" s="13"/>
      <c r="S12" s="13"/>
      <c r="T12" s="13"/>
      <c r="U12" s="13"/>
      <c r="V12" s="13"/>
      <c r="W12" s="13"/>
      <c r="X12" s="13"/>
      <c r="Y12" s="13"/>
    </row>
    <row r="15" spans="1:25" ht="14.4" x14ac:dyDescent="0.3">
      <c r="B15" s="13" t="s">
        <v>325</v>
      </c>
      <c r="G15" s="13" t="s">
        <v>326</v>
      </c>
    </row>
    <row r="18" spans="2:9" ht="14.4" x14ac:dyDescent="0.3">
      <c r="B18" s="90"/>
      <c r="G18" s="90"/>
      <c r="H18" s="90"/>
      <c r="I18" s="90"/>
    </row>
    <row r="19" spans="2:9" ht="14.4" x14ac:dyDescent="0.3">
      <c r="B19" s="13" t="s">
        <v>327</v>
      </c>
      <c r="G19" s="13" t="s">
        <v>33</v>
      </c>
    </row>
    <row r="20" spans="2:9" ht="14.4" x14ac:dyDescent="0.3">
      <c r="B20" s="13" t="s">
        <v>328</v>
      </c>
      <c r="G20" s="13" t="s">
        <v>329</v>
      </c>
    </row>
    <row r="21" spans="2:9" ht="15.75" customHeight="1" x14ac:dyDescent="0.3"/>
    <row r="22" spans="2:9" ht="15.75" customHeight="1" x14ac:dyDescent="0.3"/>
    <row r="23" spans="2:9" ht="15.75" customHeight="1" x14ac:dyDescent="0.3">
      <c r="B23" s="13" t="s">
        <v>330</v>
      </c>
      <c r="C23" s="80">
        <v>45723</v>
      </c>
    </row>
    <row r="24" spans="2:9" ht="15.75" customHeight="1" x14ac:dyDescent="0.3"/>
    <row r="25" spans="2:9" ht="15.75" customHeight="1" x14ac:dyDescent="0.3"/>
    <row r="26" spans="2:9" ht="15.75" customHeight="1" x14ac:dyDescent="0.3"/>
    <row r="27" spans="2:9" ht="15.75" customHeight="1" x14ac:dyDescent="0.3"/>
    <row r="28" spans="2:9" ht="15.75" customHeight="1" x14ac:dyDescent="0.3"/>
    <row r="29" spans="2:9" ht="15.75" customHeight="1" x14ac:dyDescent="0.3"/>
    <row r="30" spans="2:9" ht="15.75" customHeight="1" x14ac:dyDescent="0.3"/>
    <row r="31" spans="2:9" ht="15.75" customHeight="1" x14ac:dyDescent="0.3"/>
    <row r="32" spans="2:9"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6:L6"/>
  </mergeCells>
  <pageMargins left="0.7" right="0.7" top="0.75" bottom="0.75" header="0" footer="0"/>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Y1000"/>
  <sheetViews>
    <sheetView workbookViewId="0"/>
  </sheetViews>
  <sheetFormatPr baseColWidth="10" defaultColWidth="14.44140625" defaultRowHeight="15" customHeight="1" x14ac:dyDescent="0.3"/>
  <cols>
    <col min="1" max="1" width="10.6640625" customWidth="1"/>
    <col min="2" max="2" width="29.44140625" customWidth="1"/>
    <col min="3" max="3" width="14.109375" customWidth="1"/>
    <col min="4" max="4" width="19.6640625" customWidth="1"/>
    <col min="5" max="9" width="10.6640625" customWidth="1"/>
    <col min="10" max="10" width="0.109375" hidden="1" customWidth="1"/>
    <col min="11" max="11" width="12" customWidth="1"/>
    <col min="12" max="12" width="13" customWidth="1"/>
    <col min="13" max="26" width="10.6640625" customWidth="1"/>
  </cols>
  <sheetData>
    <row r="6" spans="1:25" ht="14.4" x14ac:dyDescent="0.3">
      <c r="A6" s="13"/>
      <c r="B6" s="181" t="s">
        <v>336</v>
      </c>
      <c r="C6" s="182"/>
      <c r="D6" s="182"/>
      <c r="E6" s="182"/>
      <c r="F6" s="182"/>
      <c r="G6" s="182"/>
      <c r="H6" s="182"/>
      <c r="I6" s="182"/>
      <c r="J6" s="182"/>
      <c r="K6" s="182"/>
      <c r="L6" s="182"/>
      <c r="M6" s="13"/>
      <c r="N6" s="13"/>
      <c r="O6" s="13"/>
      <c r="P6" s="13"/>
      <c r="Q6" s="13"/>
      <c r="R6" s="13"/>
      <c r="S6" s="13"/>
      <c r="T6" s="13"/>
      <c r="U6" s="13"/>
      <c r="V6" s="13"/>
      <c r="W6" s="13"/>
      <c r="X6" s="13"/>
      <c r="Y6" s="13"/>
    </row>
    <row r="7" spans="1:25" ht="46.8" x14ac:dyDescent="0.3">
      <c r="A7" s="47"/>
      <c r="B7" s="92" t="s">
        <v>1</v>
      </c>
      <c r="C7" s="93" t="s">
        <v>2</v>
      </c>
      <c r="D7" s="92" t="s">
        <v>3</v>
      </c>
      <c r="E7" s="94" t="s">
        <v>7</v>
      </c>
      <c r="F7" s="95" t="s">
        <v>8</v>
      </c>
      <c r="G7" s="95" t="s">
        <v>9</v>
      </c>
      <c r="H7" s="96" t="s">
        <v>10</v>
      </c>
      <c r="I7" s="97" t="s">
        <v>11</v>
      </c>
      <c r="J7" s="98" t="s">
        <v>12</v>
      </c>
      <c r="K7" s="100">
        <v>45723</v>
      </c>
      <c r="L7" s="98" t="s">
        <v>26</v>
      </c>
      <c r="M7" s="13"/>
      <c r="N7" s="13"/>
      <c r="O7" s="13"/>
      <c r="P7" s="13"/>
      <c r="Q7" s="13"/>
      <c r="R7" s="13"/>
      <c r="S7" s="13"/>
      <c r="T7" s="13"/>
      <c r="U7" s="13"/>
      <c r="V7" s="13"/>
      <c r="W7" s="13"/>
      <c r="X7" s="13"/>
      <c r="Y7" s="13"/>
    </row>
    <row r="8" spans="1:25" ht="15.75" customHeight="1" x14ac:dyDescent="0.3">
      <c r="A8" s="15">
        <v>70</v>
      </c>
      <c r="B8" s="24" t="s">
        <v>209</v>
      </c>
      <c r="C8" s="101">
        <v>1118297821</v>
      </c>
      <c r="D8" s="15" t="s">
        <v>210</v>
      </c>
      <c r="E8" s="23">
        <v>45707</v>
      </c>
      <c r="F8" s="23">
        <v>45707</v>
      </c>
      <c r="G8" s="17">
        <v>45888</v>
      </c>
      <c r="H8" s="15">
        <v>210</v>
      </c>
      <c r="I8" s="18">
        <v>12600000</v>
      </c>
      <c r="J8" s="19">
        <v>6</v>
      </c>
      <c r="K8" s="20">
        <v>1050000</v>
      </c>
      <c r="L8" s="20">
        <f t="shared" ref="L8:L12" si="0">+I8-K8</f>
        <v>11550000</v>
      </c>
      <c r="M8" s="13"/>
      <c r="N8" s="13"/>
      <c r="O8" s="13"/>
      <c r="P8" s="13"/>
      <c r="Q8" s="13"/>
      <c r="R8" s="13"/>
      <c r="S8" s="13"/>
      <c r="T8" s="13"/>
      <c r="U8" s="13"/>
      <c r="V8" s="13"/>
      <c r="W8" s="13"/>
      <c r="X8" s="13"/>
      <c r="Y8" s="13"/>
    </row>
    <row r="9" spans="1:25" ht="15.75" customHeight="1" x14ac:dyDescent="0.3">
      <c r="A9" s="24">
        <v>83</v>
      </c>
      <c r="B9" s="24" t="s">
        <v>237</v>
      </c>
      <c r="C9" s="101">
        <v>31480169</v>
      </c>
      <c r="D9" s="15" t="s">
        <v>238</v>
      </c>
      <c r="E9" s="48">
        <v>45708</v>
      </c>
      <c r="F9" s="48">
        <v>45708</v>
      </c>
      <c r="G9" s="49">
        <v>45887</v>
      </c>
      <c r="H9" s="15">
        <v>180</v>
      </c>
      <c r="I9" s="18">
        <v>23562000</v>
      </c>
      <c r="J9" s="19">
        <v>6</v>
      </c>
      <c r="K9" s="20">
        <v>3927000</v>
      </c>
      <c r="L9" s="20">
        <f t="shared" si="0"/>
        <v>19635000</v>
      </c>
      <c r="M9" s="13"/>
      <c r="N9" s="13"/>
      <c r="O9" s="13"/>
      <c r="P9" s="13"/>
      <c r="Q9" s="13"/>
      <c r="R9" s="13"/>
      <c r="S9" s="13"/>
      <c r="T9" s="13"/>
      <c r="U9" s="13"/>
      <c r="V9" s="13"/>
      <c r="W9" s="13"/>
      <c r="X9" s="13"/>
      <c r="Y9" s="13"/>
    </row>
    <row r="10" spans="1:25" ht="15.75" customHeight="1" x14ac:dyDescent="0.3">
      <c r="A10" s="24">
        <v>84</v>
      </c>
      <c r="B10" s="24" t="s">
        <v>337</v>
      </c>
      <c r="C10" s="101">
        <v>31486544</v>
      </c>
      <c r="D10" s="15" t="s">
        <v>240</v>
      </c>
      <c r="E10" s="23">
        <v>45708</v>
      </c>
      <c r="F10" s="23">
        <v>45708</v>
      </c>
      <c r="G10" s="17">
        <v>45885</v>
      </c>
      <c r="H10" s="15">
        <v>180</v>
      </c>
      <c r="I10" s="18">
        <v>12600000</v>
      </c>
      <c r="J10" s="19">
        <v>6</v>
      </c>
      <c r="K10" s="20">
        <v>1050000</v>
      </c>
      <c r="L10" s="20">
        <f t="shared" si="0"/>
        <v>11550000</v>
      </c>
      <c r="M10" s="13"/>
      <c r="N10" s="13"/>
      <c r="O10" s="13"/>
      <c r="P10" s="13"/>
      <c r="Q10" s="13"/>
      <c r="R10" s="13"/>
      <c r="S10" s="13"/>
      <c r="T10" s="13"/>
      <c r="U10" s="13"/>
      <c r="V10" s="13"/>
      <c r="W10" s="13"/>
      <c r="X10" s="13"/>
      <c r="Y10" s="13"/>
    </row>
    <row r="11" spans="1:25" ht="15.75" customHeight="1" x14ac:dyDescent="0.3">
      <c r="A11" s="24">
        <v>85</v>
      </c>
      <c r="B11" s="24" t="s">
        <v>241</v>
      </c>
      <c r="C11" s="101">
        <v>1109541282</v>
      </c>
      <c r="D11" s="15" t="s">
        <v>242</v>
      </c>
      <c r="E11" s="48">
        <v>45708</v>
      </c>
      <c r="F11" s="48">
        <v>45708</v>
      </c>
      <c r="G11" s="49">
        <v>45887</v>
      </c>
      <c r="H11" s="15">
        <v>180</v>
      </c>
      <c r="I11" s="18">
        <v>12600000</v>
      </c>
      <c r="J11" s="19">
        <v>6</v>
      </c>
      <c r="K11" s="20">
        <v>1050000</v>
      </c>
      <c r="L11" s="20">
        <f t="shared" si="0"/>
        <v>11550000</v>
      </c>
      <c r="M11" s="13"/>
      <c r="N11" s="13"/>
      <c r="O11" s="13"/>
      <c r="P11" s="13"/>
      <c r="Q11" s="13"/>
      <c r="R11" s="13"/>
      <c r="S11" s="13"/>
      <c r="T11" s="13"/>
      <c r="U11" s="13"/>
      <c r="V11" s="13"/>
      <c r="W11" s="13"/>
      <c r="X11" s="13"/>
      <c r="Y11" s="13"/>
    </row>
    <row r="12" spans="1:25" ht="15.75" customHeight="1" x14ac:dyDescent="0.3">
      <c r="A12" s="24">
        <v>86</v>
      </c>
      <c r="B12" s="24" t="s">
        <v>243</v>
      </c>
      <c r="C12" s="101">
        <v>1002955578</v>
      </c>
      <c r="D12" s="15" t="s">
        <v>244</v>
      </c>
      <c r="E12" s="23">
        <v>45708</v>
      </c>
      <c r="F12" s="23">
        <v>45708</v>
      </c>
      <c r="G12" s="17">
        <v>45889</v>
      </c>
      <c r="H12" s="15">
        <v>180</v>
      </c>
      <c r="I12" s="18">
        <v>10800000</v>
      </c>
      <c r="J12" s="19">
        <v>6</v>
      </c>
      <c r="K12" s="20">
        <v>900000</v>
      </c>
      <c r="L12" s="20">
        <f t="shared" si="0"/>
        <v>9900000</v>
      </c>
      <c r="M12" s="13"/>
      <c r="N12" s="13"/>
      <c r="O12" s="13"/>
      <c r="P12" s="13"/>
      <c r="Q12" s="13"/>
      <c r="R12" s="13"/>
      <c r="S12" s="13"/>
      <c r="T12" s="13"/>
      <c r="U12" s="13"/>
      <c r="V12" s="13"/>
      <c r="W12" s="13"/>
      <c r="X12" s="13"/>
      <c r="Y12" s="13"/>
    </row>
    <row r="15" spans="1:25" ht="14.4" x14ac:dyDescent="0.3">
      <c r="B15" s="13" t="s">
        <v>325</v>
      </c>
      <c r="G15" s="13" t="s">
        <v>326</v>
      </c>
    </row>
    <row r="18" spans="2:9" ht="14.4" x14ac:dyDescent="0.3">
      <c r="B18" s="90"/>
      <c r="G18" s="90"/>
      <c r="H18" s="90"/>
      <c r="I18" s="90"/>
    </row>
    <row r="19" spans="2:9" ht="14.4" x14ac:dyDescent="0.3">
      <c r="B19" s="13" t="s">
        <v>327</v>
      </c>
      <c r="G19" s="13" t="s">
        <v>33</v>
      </c>
    </row>
    <row r="20" spans="2:9" ht="14.4" x14ac:dyDescent="0.3">
      <c r="B20" s="13" t="s">
        <v>328</v>
      </c>
      <c r="G20" s="13" t="s">
        <v>329</v>
      </c>
    </row>
    <row r="21" spans="2:9" ht="15.75" customHeight="1" x14ac:dyDescent="0.3"/>
    <row r="22" spans="2:9" ht="15.75" customHeight="1" x14ac:dyDescent="0.3"/>
    <row r="23" spans="2:9" ht="15.75" customHeight="1" x14ac:dyDescent="0.3">
      <c r="B23" s="13" t="s">
        <v>330</v>
      </c>
      <c r="C23" s="80">
        <v>45723</v>
      </c>
    </row>
    <row r="24" spans="2:9" ht="15.75" customHeight="1" x14ac:dyDescent="0.3"/>
    <row r="25" spans="2:9" ht="15.75" customHeight="1" x14ac:dyDescent="0.3"/>
    <row r="26" spans="2:9" ht="15.75" customHeight="1" x14ac:dyDescent="0.3"/>
    <row r="27" spans="2:9" ht="15.75" customHeight="1" x14ac:dyDescent="0.3"/>
    <row r="28" spans="2:9" ht="15.75" customHeight="1" x14ac:dyDescent="0.3"/>
    <row r="29" spans="2:9" ht="15.75" customHeight="1" x14ac:dyDescent="0.3"/>
    <row r="30" spans="2:9" ht="15.75" customHeight="1" x14ac:dyDescent="0.3"/>
    <row r="31" spans="2:9" ht="15.75" customHeight="1" x14ac:dyDescent="0.3"/>
    <row r="32" spans="2:9"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6:L6"/>
  </mergeCells>
  <pageMargins left="0.7" right="0.7" top="0.75" bottom="0.75" header="0" footer="0"/>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K111"/>
  <sheetViews>
    <sheetView workbookViewId="0"/>
  </sheetViews>
  <sheetFormatPr baseColWidth="10" defaultColWidth="14.44140625" defaultRowHeight="15" customHeight="1" x14ac:dyDescent="0.3"/>
  <cols>
    <col min="8" max="8" width="25.33203125" customWidth="1"/>
    <col min="10" max="10" width="17.6640625" customWidth="1"/>
    <col min="11" max="11" width="19.88671875" customWidth="1"/>
  </cols>
  <sheetData>
    <row r="1" spans="1:11" ht="15" customHeight="1" x14ac:dyDescent="0.35">
      <c r="A1" s="102"/>
      <c r="B1" s="186" t="s">
        <v>338</v>
      </c>
      <c r="C1" s="187"/>
      <c r="D1" s="187"/>
      <c r="E1" s="187"/>
      <c r="F1" s="187"/>
      <c r="G1" s="187"/>
      <c r="H1" s="187"/>
      <c r="I1" s="187"/>
      <c r="J1" s="187"/>
      <c r="K1" s="187"/>
    </row>
    <row r="2" spans="1:11" ht="15" customHeight="1" x14ac:dyDescent="0.35">
      <c r="A2" s="103" t="s">
        <v>0</v>
      </c>
      <c r="B2" s="104" t="s">
        <v>339</v>
      </c>
      <c r="C2" s="105" t="s">
        <v>2</v>
      </c>
      <c r="D2" s="105" t="s">
        <v>3</v>
      </c>
      <c r="E2" s="105" t="s">
        <v>7</v>
      </c>
      <c r="F2" s="105" t="s">
        <v>9</v>
      </c>
      <c r="G2" s="105" t="s">
        <v>10</v>
      </c>
      <c r="H2" s="105" t="s">
        <v>11</v>
      </c>
      <c r="I2" s="105" t="s">
        <v>12</v>
      </c>
      <c r="J2" s="105" t="s">
        <v>340</v>
      </c>
      <c r="K2" s="105" t="s">
        <v>26</v>
      </c>
    </row>
    <row r="3" spans="1:11" ht="15" customHeight="1" x14ac:dyDescent="0.35">
      <c r="A3" s="106">
        <v>1</v>
      </c>
      <c r="B3" s="107" t="s">
        <v>27</v>
      </c>
      <c r="C3" s="108">
        <v>1061721506</v>
      </c>
      <c r="D3" s="109" t="s">
        <v>28</v>
      </c>
      <c r="E3" s="110">
        <v>45675</v>
      </c>
      <c r="F3" s="110">
        <v>46021</v>
      </c>
      <c r="G3" s="111">
        <v>342</v>
      </c>
      <c r="H3" s="112">
        <v>59834500</v>
      </c>
      <c r="I3" s="111">
        <v>12</v>
      </c>
      <c r="J3" s="112">
        <v>5200000</v>
      </c>
      <c r="K3" s="109">
        <v>41600000</v>
      </c>
    </row>
    <row r="4" spans="1:11" ht="15" customHeight="1" x14ac:dyDescent="0.35">
      <c r="A4" s="106">
        <v>2</v>
      </c>
      <c r="B4" s="107" t="s">
        <v>33</v>
      </c>
      <c r="C4" s="108">
        <v>1118286512</v>
      </c>
      <c r="D4" s="109" t="s">
        <v>34</v>
      </c>
      <c r="E4" s="110">
        <v>45677</v>
      </c>
      <c r="F4" s="110">
        <v>46006</v>
      </c>
      <c r="G4" s="111">
        <v>325</v>
      </c>
      <c r="H4" s="112">
        <v>43197000</v>
      </c>
      <c r="I4" s="111">
        <v>12</v>
      </c>
      <c r="J4" s="112">
        <v>3927000</v>
      </c>
      <c r="K4" s="109">
        <v>29452500</v>
      </c>
    </row>
    <row r="5" spans="1:11" ht="15" customHeight="1" x14ac:dyDescent="0.35">
      <c r="A5" s="106">
        <v>3</v>
      </c>
      <c r="B5" s="107" t="s">
        <v>332</v>
      </c>
      <c r="C5" s="108">
        <v>1118285993</v>
      </c>
      <c r="D5" s="109" t="s">
        <v>37</v>
      </c>
      <c r="E5" s="110">
        <v>45677</v>
      </c>
      <c r="F5" s="110">
        <v>46006</v>
      </c>
      <c r="G5" s="111">
        <v>325</v>
      </c>
      <c r="H5" s="112">
        <v>43197000</v>
      </c>
      <c r="I5" s="111">
        <v>12</v>
      </c>
      <c r="J5" s="112">
        <v>3927000</v>
      </c>
      <c r="K5" s="109">
        <v>29452500</v>
      </c>
    </row>
    <row r="6" spans="1:11" ht="15" customHeight="1" x14ac:dyDescent="0.35">
      <c r="A6" s="106">
        <v>4</v>
      </c>
      <c r="B6" s="107" t="s">
        <v>40</v>
      </c>
      <c r="C6" s="108">
        <v>16457640</v>
      </c>
      <c r="D6" s="109" t="s">
        <v>41</v>
      </c>
      <c r="E6" s="110">
        <v>45680</v>
      </c>
      <c r="F6" s="110">
        <v>46021</v>
      </c>
      <c r="G6" s="111">
        <v>337</v>
      </c>
      <c r="H6" s="112">
        <v>45160500</v>
      </c>
      <c r="I6" s="111">
        <v>12</v>
      </c>
      <c r="J6" s="112">
        <v>3927000</v>
      </c>
      <c r="K6" s="109">
        <v>31416000</v>
      </c>
    </row>
    <row r="7" spans="1:11" ht="15" customHeight="1" x14ac:dyDescent="0.35">
      <c r="A7" s="106">
        <v>5</v>
      </c>
      <c r="B7" s="107" t="s">
        <v>334</v>
      </c>
      <c r="C7" s="108">
        <v>31487789</v>
      </c>
      <c r="D7" s="109" t="s">
        <v>44</v>
      </c>
      <c r="E7" s="110">
        <v>45682</v>
      </c>
      <c r="F7" s="110">
        <v>46021</v>
      </c>
      <c r="G7" s="111">
        <v>335</v>
      </c>
      <c r="H7" s="112">
        <v>59834500</v>
      </c>
      <c r="I7" s="111">
        <v>12</v>
      </c>
      <c r="J7" s="112">
        <v>5200000</v>
      </c>
      <c r="K7" s="109">
        <v>41600000</v>
      </c>
    </row>
    <row r="8" spans="1:11" ht="15" customHeight="1" x14ac:dyDescent="0.35">
      <c r="A8" s="106">
        <v>6</v>
      </c>
      <c r="B8" s="107" t="s">
        <v>320</v>
      </c>
      <c r="C8" s="108">
        <v>31476734</v>
      </c>
      <c r="D8" s="109" t="s">
        <v>47</v>
      </c>
      <c r="E8" s="110">
        <v>45686</v>
      </c>
      <c r="F8" s="110">
        <v>46021</v>
      </c>
      <c r="G8" s="111">
        <v>301</v>
      </c>
      <c r="H8" s="112">
        <v>20700000</v>
      </c>
      <c r="I8" s="111">
        <v>12</v>
      </c>
      <c r="J8" s="112">
        <v>1800000</v>
      </c>
      <c r="K8" s="109">
        <v>14400000</v>
      </c>
    </row>
    <row r="9" spans="1:11" ht="15" customHeight="1" x14ac:dyDescent="0.35">
      <c r="A9" s="106">
        <v>7</v>
      </c>
      <c r="B9" s="107" t="s">
        <v>50</v>
      </c>
      <c r="C9" s="108">
        <v>31475449</v>
      </c>
      <c r="D9" s="109" t="s">
        <v>51</v>
      </c>
      <c r="E9" s="110">
        <v>45686</v>
      </c>
      <c r="F9" s="110">
        <v>46006</v>
      </c>
      <c r="G9" s="111">
        <v>316</v>
      </c>
      <c r="H9" s="112">
        <v>43197000</v>
      </c>
      <c r="I9" s="111">
        <v>12</v>
      </c>
      <c r="J9" s="112">
        <v>3927000</v>
      </c>
      <c r="K9" s="109">
        <v>29452500</v>
      </c>
    </row>
    <row r="10" spans="1:11" ht="15" customHeight="1" x14ac:dyDescent="0.35">
      <c r="A10" s="106">
        <v>8</v>
      </c>
      <c r="B10" s="107" t="s">
        <v>54</v>
      </c>
      <c r="C10" s="108">
        <v>1118289808</v>
      </c>
      <c r="D10" s="109" t="s">
        <v>55</v>
      </c>
      <c r="E10" s="110">
        <v>45686</v>
      </c>
      <c r="F10" s="110">
        <v>46011</v>
      </c>
      <c r="G10" s="111">
        <v>318</v>
      </c>
      <c r="H10" s="112">
        <v>57233000</v>
      </c>
      <c r="I10" s="111">
        <v>12</v>
      </c>
      <c r="J10" s="112">
        <v>5200000</v>
      </c>
      <c r="K10" s="109">
        <v>39016500</v>
      </c>
    </row>
    <row r="11" spans="1:11" ht="15" customHeight="1" x14ac:dyDescent="0.35">
      <c r="A11" s="106">
        <v>9</v>
      </c>
      <c r="B11" s="107" t="s">
        <v>57</v>
      </c>
      <c r="C11" s="108">
        <v>1005785716</v>
      </c>
      <c r="D11" s="109" t="s">
        <v>58</v>
      </c>
      <c r="E11" s="110">
        <v>45687</v>
      </c>
      <c r="F11" s="110">
        <v>46006</v>
      </c>
      <c r="G11" s="111">
        <v>315</v>
      </c>
      <c r="H11" s="112">
        <v>26620000</v>
      </c>
      <c r="I11" s="111">
        <v>12</v>
      </c>
      <c r="J11" s="112">
        <v>2420000</v>
      </c>
      <c r="K11" s="109">
        <v>18150000</v>
      </c>
    </row>
    <row r="12" spans="1:11" ht="15" customHeight="1" x14ac:dyDescent="0.35">
      <c r="A12" s="106">
        <v>10</v>
      </c>
      <c r="B12" s="107" t="s">
        <v>60</v>
      </c>
      <c r="C12" s="108">
        <v>1118298717</v>
      </c>
      <c r="D12" s="109" t="s">
        <v>61</v>
      </c>
      <c r="E12" s="110">
        <v>45687</v>
      </c>
      <c r="F12" s="110">
        <v>46006</v>
      </c>
      <c r="G12" s="111">
        <v>315</v>
      </c>
      <c r="H12" s="112">
        <v>26620000</v>
      </c>
      <c r="I12" s="111">
        <v>12</v>
      </c>
      <c r="J12" s="112">
        <v>2420000</v>
      </c>
      <c r="K12" s="109">
        <v>18150000</v>
      </c>
    </row>
    <row r="13" spans="1:11" ht="15" customHeight="1" x14ac:dyDescent="0.35">
      <c r="A13" s="106">
        <v>11</v>
      </c>
      <c r="B13" s="107" t="s">
        <v>64</v>
      </c>
      <c r="C13" s="108">
        <v>1118287494</v>
      </c>
      <c r="D13" s="109" t="s">
        <v>65</v>
      </c>
      <c r="E13" s="110">
        <v>45687</v>
      </c>
      <c r="F13" s="110">
        <v>46006</v>
      </c>
      <c r="G13" s="111">
        <v>315</v>
      </c>
      <c r="H13" s="112">
        <v>26620000</v>
      </c>
      <c r="I13" s="111">
        <v>12</v>
      </c>
      <c r="J13" s="112">
        <v>2420000</v>
      </c>
      <c r="K13" s="109">
        <v>18150000</v>
      </c>
    </row>
    <row r="14" spans="1:11" ht="15" customHeight="1" x14ac:dyDescent="0.35">
      <c r="A14" s="106">
        <v>12</v>
      </c>
      <c r="B14" s="107" t="s">
        <v>68</v>
      </c>
      <c r="C14" s="108">
        <v>31485502</v>
      </c>
      <c r="D14" s="109" t="s">
        <v>69</v>
      </c>
      <c r="E14" s="110">
        <v>45687</v>
      </c>
      <c r="F14" s="110">
        <v>46006</v>
      </c>
      <c r="G14" s="111">
        <v>315</v>
      </c>
      <c r="H14" s="112">
        <v>23100000</v>
      </c>
      <c r="I14" s="111">
        <v>12</v>
      </c>
      <c r="J14" s="112">
        <v>2100000</v>
      </c>
      <c r="K14" s="109">
        <v>15750000</v>
      </c>
    </row>
    <row r="15" spans="1:11" ht="15" customHeight="1" x14ac:dyDescent="0.35">
      <c r="A15" s="106">
        <v>13</v>
      </c>
      <c r="B15" s="107" t="s">
        <v>70</v>
      </c>
      <c r="C15" s="108">
        <v>1109545940</v>
      </c>
      <c r="D15" s="109" t="s">
        <v>71</v>
      </c>
      <c r="E15" s="110">
        <v>45688</v>
      </c>
      <c r="F15" s="110">
        <v>45853</v>
      </c>
      <c r="G15" s="111">
        <v>165</v>
      </c>
      <c r="H15" s="112">
        <v>10800000</v>
      </c>
      <c r="I15" s="111">
        <v>7</v>
      </c>
      <c r="J15" s="112">
        <v>1800000</v>
      </c>
      <c r="K15" s="109">
        <v>4500000</v>
      </c>
    </row>
    <row r="16" spans="1:11" ht="15" customHeight="1" x14ac:dyDescent="0.35">
      <c r="A16" s="106">
        <v>14</v>
      </c>
      <c r="B16" s="107" t="s">
        <v>322</v>
      </c>
      <c r="C16" s="108">
        <v>16454607</v>
      </c>
      <c r="D16" s="109" t="s">
        <v>74</v>
      </c>
      <c r="E16" s="110">
        <v>45688</v>
      </c>
      <c r="F16" s="110">
        <v>46006</v>
      </c>
      <c r="G16" s="111">
        <v>315</v>
      </c>
      <c r="H16" s="112">
        <v>19800000</v>
      </c>
      <c r="I16" s="111">
        <v>12</v>
      </c>
      <c r="J16" s="112">
        <v>1800000</v>
      </c>
      <c r="K16" s="109">
        <v>13500000</v>
      </c>
    </row>
    <row r="17" spans="1:11" ht="15" customHeight="1" x14ac:dyDescent="0.35">
      <c r="A17" s="106">
        <v>15</v>
      </c>
      <c r="B17" s="107" t="s">
        <v>331</v>
      </c>
      <c r="C17" s="108">
        <v>1118301461</v>
      </c>
      <c r="D17" s="109" t="s">
        <v>79</v>
      </c>
      <c r="E17" s="110">
        <v>45688</v>
      </c>
      <c r="F17" s="110">
        <v>46006</v>
      </c>
      <c r="G17" s="111">
        <v>315</v>
      </c>
      <c r="H17" s="112">
        <v>19800000</v>
      </c>
      <c r="I17" s="111">
        <v>12</v>
      </c>
      <c r="J17" s="112">
        <v>1800000</v>
      </c>
      <c r="K17" s="109">
        <v>13500000</v>
      </c>
    </row>
    <row r="18" spans="1:11" ht="15" customHeight="1" x14ac:dyDescent="0.35">
      <c r="A18" s="106">
        <v>16</v>
      </c>
      <c r="B18" s="107" t="s">
        <v>81</v>
      </c>
      <c r="C18" s="108">
        <v>94193787</v>
      </c>
      <c r="D18" s="109" t="s">
        <v>82</v>
      </c>
      <c r="E18" s="110">
        <v>45688</v>
      </c>
      <c r="F18" s="110">
        <v>46006</v>
      </c>
      <c r="G18" s="111">
        <v>315</v>
      </c>
      <c r="H18" s="112">
        <v>19800000</v>
      </c>
      <c r="I18" s="111">
        <v>12</v>
      </c>
      <c r="J18" s="112">
        <v>1800000</v>
      </c>
      <c r="K18" s="109">
        <v>13500000</v>
      </c>
    </row>
    <row r="19" spans="1:11" ht="15" customHeight="1" x14ac:dyDescent="0.35">
      <c r="A19" s="106">
        <v>17</v>
      </c>
      <c r="B19" s="107" t="s">
        <v>323</v>
      </c>
      <c r="C19" s="108">
        <v>29120768</v>
      </c>
      <c r="D19" s="109" t="s">
        <v>84</v>
      </c>
      <c r="E19" s="110">
        <v>45688</v>
      </c>
      <c r="F19" s="110">
        <v>46006</v>
      </c>
      <c r="G19" s="111">
        <v>315</v>
      </c>
      <c r="H19" s="112">
        <v>19800000</v>
      </c>
      <c r="I19" s="111">
        <v>12</v>
      </c>
      <c r="J19" s="112">
        <v>1800000</v>
      </c>
      <c r="K19" s="109">
        <v>13500000</v>
      </c>
    </row>
    <row r="20" spans="1:11" ht="15" customHeight="1" x14ac:dyDescent="0.35">
      <c r="A20" s="106">
        <v>18</v>
      </c>
      <c r="B20" s="107" t="s">
        <v>85</v>
      </c>
      <c r="C20" s="108">
        <v>27149631</v>
      </c>
      <c r="D20" s="109" t="s">
        <v>86</v>
      </c>
      <c r="E20" s="110">
        <v>45688</v>
      </c>
      <c r="F20" s="110">
        <v>46006</v>
      </c>
      <c r="G20" s="111">
        <v>315</v>
      </c>
      <c r="H20" s="112">
        <v>19800000</v>
      </c>
      <c r="I20" s="111">
        <v>12</v>
      </c>
      <c r="J20" s="112">
        <v>1800000</v>
      </c>
      <c r="K20" s="109">
        <v>13500000</v>
      </c>
    </row>
    <row r="21" spans="1:11" ht="15" customHeight="1" x14ac:dyDescent="0.35">
      <c r="A21" s="106">
        <v>19</v>
      </c>
      <c r="B21" s="107" t="s">
        <v>87</v>
      </c>
      <c r="C21" s="108">
        <v>6549670</v>
      </c>
      <c r="D21" s="109" t="s">
        <v>88</v>
      </c>
      <c r="E21" s="110">
        <v>45688</v>
      </c>
      <c r="F21" s="110">
        <v>46006</v>
      </c>
      <c r="G21" s="111">
        <v>315</v>
      </c>
      <c r="H21" s="112">
        <v>43197000</v>
      </c>
      <c r="I21" s="111">
        <v>12</v>
      </c>
      <c r="J21" s="112">
        <v>3927000</v>
      </c>
      <c r="K21" s="109">
        <v>29452500</v>
      </c>
    </row>
    <row r="22" spans="1:11" ht="15" customHeight="1" x14ac:dyDescent="0.35">
      <c r="A22" s="106">
        <v>21</v>
      </c>
      <c r="B22" s="107" t="s">
        <v>95</v>
      </c>
      <c r="C22" s="108">
        <v>1110285162</v>
      </c>
      <c r="D22" s="109" t="s">
        <v>96</v>
      </c>
      <c r="E22" s="110">
        <v>45689</v>
      </c>
      <c r="F22" s="110">
        <v>46021</v>
      </c>
      <c r="G22" s="111">
        <v>329</v>
      </c>
      <c r="H22" s="112">
        <v>23100000</v>
      </c>
      <c r="I22" s="111">
        <v>12</v>
      </c>
      <c r="J22" s="112">
        <v>2100000</v>
      </c>
      <c r="K22" s="109">
        <v>16800000</v>
      </c>
    </row>
    <row r="23" spans="1:11" ht="15" customHeight="1" x14ac:dyDescent="0.35">
      <c r="A23" s="106">
        <v>22</v>
      </c>
      <c r="B23" s="107" t="s">
        <v>97</v>
      </c>
      <c r="C23" s="108">
        <v>16460613</v>
      </c>
      <c r="D23" s="109" t="s">
        <v>98</v>
      </c>
      <c r="E23" s="110">
        <v>45689</v>
      </c>
      <c r="F23" s="110">
        <v>46021</v>
      </c>
      <c r="G23" s="111">
        <v>329</v>
      </c>
      <c r="H23" s="112">
        <v>23100000</v>
      </c>
      <c r="I23" s="111">
        <v>12</v>
      </c>
      <c r="J23" s="112">
        <v>2100000</v>
      </c>
      <c r="K23" s="109">
        <v>16800000</v>
      </c>
    </row>
    <row r="24" spans="1:11" ht="15" customHeight="1" x14ac:dyDescent="0.35">
      <c r="A24" s="106">
        <v>23</v>
      </c>
      <c r="B24" s="107" t="s">
        <v>99</v>
      </c>
      <c r="C24" s="108">
        <v>1118303170</v>
      </c>
      <c r="D24" s="109" t="s">
        <v>100</v>
      </c>
      <c r="E24" s="110">
        <v>45689</v>
      </c>
      <c r="F24" s="110">
        <v>46006</v>
      </c>
      <c r="G24" s="111">
        <v>315</v>
      </c>
      <c r="H24" s="112">
        <v>43197000</v>
      </c>
      <c r="I24" s="111">
        <v>12</v>
      </c>
      <c r="J24" s="112">
        <v>3927000</v>
      </c>
      <c r="K24" s="109">
        <v>29452500</v>
      </c>
    </row>
    <row r="25" spans="1:11" ht="15" customHeight="1" x14ac:dyDescent="0.35">
      <c r="A25" s="106">
        <v>24</v>
      </c>
      <c r="B25" s="107" t="s">
        <v>102</v>
      </c>
      <c r="C25" s="108">
        <v>1118305806</v>
      </c>
      <c r="D25" s="109" t="s">
        <v>103</v>
      </c>
      <c r="E25" s="110">
        <v>45689</v>
      </c>
      <c r="F25" s="110">
        <v>46006</v>
      </c>
      <c r="G25" s="111">
        <v>315</v>
      </c>
      <c r="H25" s="112">
        <v>43197000</v>
      </c>
      <c r="I25" s="111">
        <v>12</v>
      </c>
      <c r="J25" s="112">
        <v>3927000</v>
      </c>
      <c r="K25" s="109">
        <v>29452500</v>
      </c>
    </row>
    <row r="26" spans="1:11" ht="15" customHeight="1" x14ac:dyDescent="0.35">
      <c r="A26" s="106">
        <v>25</v>
      </c>
      <c r="B26" s="107" t="s">
        <v>105</v>
      </c>
      <c r="C26" s="108">
        <v>16455217</v>
      </c>
      <c r="D26" s="109" t="s">
        <v>106</v>
      </c>
      <c r="E26" s="110">
        <v>45689</v>
      </c>
      <c r="F26" s="110">
        <v>46006</v>
      </c>
      <c r="G26" s="111">
        <v>315</v>
      </c>
      <c r="H26" s="112">
        <v>43197000</v>
      </c>
      <c r="I26" s="111">
        <v>12</v>
      </c>
      <c r="J26" s="112">
        <v>3927000</v>
      </c>
      <c r="K26" s="109">
        <v>29452500</v>
      </c>
    </row>
    <row r="27" spans="1:11" ht="15" customHeight="1" x14ac:dyDescent="0.35">
      <c r="A27" s="106">
        <v>26</v>
      </c>
      <c r="B27" s="107" t="s">
        <v>108</v>
      </c>
      <c r="C27" s="108">
        <v>1118295433</v>
      </c>
      <c r="D27" s="109" t="s">
        <v>109</v>
      </c>
      <c r="E27" s="110">
        <v>45689</v>
      </c>
      <c r="F27" s="110">
        <v>46006</v>
      </c>
      <c r="G27" s="111">
        <v>315</v>
      </c>
      <c r="H27" s="112">
        <v>43197000</v>
      </c>
      <c r="I27" s="111">
        <v>12</v>
      </c>
      <c r="J27" s="112">
        <v>3927000</v>
      </c>
      <c r="K27" s="109">
        <v>29452500</v>
      </c>
    </row>
    <row r="28" spans="1:11" ht="15" customHeight="1" x14ac:dyDescent="0.35">
      <c r="A28" s="106">
        <v>27</v>
      </c>
      <c r="B28" s="107" t="s">
        <v>111</v>
      </c>
      <c r="C28" s="108">
        <v>1118309496</v>
      </c>
      <c r="D28" s="109" t="s">
        <v>112</v>
      </c>
      <c r="E28" s="110">
        <v>45689</v>
      </c>
      <c r="F28" s="110">
        <v>46006</v>
      </c>
      <c r="G28" s="111">
        <v>315</v>
      </c>
      <c r="H28" s="112">
        <v>43197000</v>
      </c>
      <c r="I28" s="111">
        <v>12</v>
      </c>
      <c r="J28" s="112">
        <v>3927000</v>
      </c>
      <c r="K28" s="109">
        <v>29452500</v>
      </c>
    </row>
    <row r="29" spans="1:11" ht="15" customHeight="1" x14ac:dyDescent="0.35">
      <c r="A29" s="106">
        <v>28</v>
      </c>
      <c r="B29" s="107" t="s">
        <v>114</v>
      </c>
      <c r="C29" s="108">
        <v>31485180</v>
      </c>
      <c r="D29" s="109" t="s">
        <v>115</v>
      </c>
      <c r="E29" s="110">
        <v>45689</v>
      </c>
      <c r="F29" s="110">
        <v>46006</v>
      </c>
      <c r="G29" s="111">
        <v>315</v>
      </c>
      <c r="H29" s="112">
        <v>43197000</v>
      </c>
      <c r="I29" s="111">
        <v>12</v>
      </c>
      <c r="J29" s="112">
        <v>3927000</v>
      </c>
      <c r="K29" s="109">
        <v>29452500</v>
      </c>
    </row>
    <row r="30" spans="1:11" ht="15" customHeight="1" x14ac:dyDescent="0.35">
      <c r="A30" s="106">
        <v>29</v>
      </c>
      <c r="B30" s="107" t="s">
        <v>116</v>
      </c>
      <c r="C30" s="108">
        <v>31486456</v>
      </c>
      <c r="D30" s="109" t="s">
        <v>117</v>
      </c>
      <c r="E30" s="110">
        <v>45689</v>
      </c>
      <c r="F30" s="110">
        <v>46006</v>
      </c>
      <c r="G30" s="111">
        <v>315</v>
      </c>
      <c r="H30" s="112">
        <v>43197000</v>
      </c>
      <c r="I30" s="111">
        <v>12</v>
      </c>
      <c r="J30" s="112">
        <v>3927000</v>
      </c>
      <c r="K30" s="109">
        <v>29452500</v>
      </c>
    </row>
    <row r="31" spans="1:11" ht="15" customHeight="1" x14ac:dyDescent="0.35">
      <c r="A31" s="106">
        <v>30</v>
      </c>
      <c r="B31" s="107" t="s">
        <v>118</v>
      </c>
      <c r="C31" s="108">
        <v>1144201554</v>
      </c>
      <c r="D31" s="109" t="s">
        <v>119</v>
      </c>
      <c r="E31" s="110">
        <v>45689</v>
      </c>
      <c r="F31" s="110">
        <v>46006</v>
      </c>
      <c r="G31" s="111">
        <v>315</v>
      </c>
      <c r="H31" s="112">
        <v>43197000</v>
      </c>
      <c r="I31" s="111">
        <v>12</v>
      </c>
      <c r="J31" s="112">
        <v>3927000</v>
      </c>
      <c r="K31" s="109">
        <v>29452500</v>
      </c>
    </row>
    <row r="32" spans="1:11" ht="15" customHeight="1" x14ac:dyDescent="0.35">
      <c r="A32" s="106">
        <v>31</v>
      </c>
      <c r="B32" s="107" t="s">
        <v>120</v>
      </c>
      <c r="C32" s="108">
        <v>66862669</v>
      </c>
      <c r="D32" s="109" t="s">
        <v>121</v>
      </c>
      <c r="E32" s="110">
        <v>45689</v>
      </c>
      <c r="F32" s="110">
        <v>46006</v>
      </c>
      <c r="G32" s="111">
        <v>315</v>
      </c>
      <c r="H32" s="112">
        <v>23100000</v>
      </c>
      <c r="I32" s="111">
        <v>12</v>
      </c>
      <c r="J32" s="112">
        <v>2100000</v>
      </c>
      <c r="K32" s="109">
        <v>15750000</v>
      </c>
    </row>
    <row r="33" spans="1:11" ht="15" customHeight="1" x14ac:dyDescent="0.35">
      <c r="A33" s="106">
        <v>32</v>
      </c>
      <c r="B33" s="107" t="s">
        <v>122</v>
      </c>
      <c r="C33" s="108">
        <v>31485452</v>
      </c>
      <c r="D33" s="109" t="s">
        <v>123</v>
      </c>
      <c r="E33" s="110">
        <v>45689</v>
      </c>
      <c r="F33" s="110">
        <v>46006</v>
      </c>
      <c r="G33" s="111">
        <v>315</v>
      </c>
      <c r="H33" s="112">
        <v>23100000</v>
      </c>
      <c r="I33" s="111">
        <v>12</v>
      </c>
      <c r="J33" s="112">
        <v>2100000</v>
      </c>
      <c r="K33" s="109">
        <v>15750000</v>
      </c>
    </row>
    <row r="34" spans="1:11" ht="15" customHeight="1" x14ac:dyDescent="0.35">
      <c r="A34" s="106">
        <v>33</v>
      </c>
      <c r="B34" s="107" t="s">
        <v>124</v>
      </c>
      <c r="C34" s="108">
        <v>31476109</v>
      </c>
      <c r="D34" s="109" t="s">
        <v>125</v>
      </c>
      <c r="E34" s="110">
        <v>45689</v>
      </c>
      <c r="F34" s="110">
        <v>46006</v>
      </c>
      <c r="G34" s="111">
        <v>315</v>
      </c>
      <c r="H34" s="112">
        <v>19800000</v>
      </c>
      <c r="I34" s="111">
        <v>12</v>
      </c>
      <c r="J34" s="112">
        <v>1800000</v>
      </c>
      <c r="K34" s="109">
        <v>13500000</v>
      </c>
    </row>
    <row r="35" spans="1:11" ht="15" customHeight="1" x14ac:dyDescent="0.35">
      <c r="A35" s="106">
        <v>34</v>
      </c>
      <c r="B35" s="107" t="s">
        <v>126</v>
      </c>
      <c r="C35" s="108">
        <v>1193142882</v>
      </c>
      <c r="D35" s="109" t="s">
        <v>127</v>
      </c>
      <c r="E35" s="110">
        <v>45689</v>
      </c>
      <c r="F35" s="110">
        <v>46006</v>
      </c>
      <c r="G35" s="111">
        <v>315</v>
      </c>
      <c r="H35" s="112">
        <v>19800000</v>
      </c>
      <c r="I35" s="111">
        <v>12</v>
      </c>
      <c r="J35" s="112">
        <v>1800000</v>
      </c>
      <c r="K35" s="109">
        <v>13500000</v>
      </c>
    </row>
    <row r="36" spans="1:11" ht="15" customHeight="1" x14ac:dyDescent="0.35">
      <c r="A36" s="106">
        <v>35</v>
      </c>
      <c r="B36" s="107" t="s">
        <v>128</v>
      </c>
      <c r="C36" s="108">
        <v>1118304351</v>
      </c>
      <c r="D36" s="109" t="s">
        <v>129</v>
      </c>
      <c r="E36" s="110">
        <v>45689</v>
      </c>
      <c r="F36" s="110">
        <v>46006</v>
      </c>
      <c r="G36" s="111">
        <v>315</v>
      </c>
      <c r="H36" s="112">
        <v>12600000</v>
      </c>
      <c r="I36" s="111">
        <v>6</v>
      </c>
      <c r="J36" s="112">
        <v>2100000</v>
      </c>
      <c r="K36" s="109">
        <v>6300000</v>
      </c>
    </row>
    <row r="37" spans="1:11" ht="15" customHeight="1" x14ac:dyDescent="0.35">
      <c r="A37" s="106">
        <v>36</v>
      </c>
      <c r="B37" s="107" t="s">
        <v>131</v>
      </c>
      <c r="C37" s="108">
        <v>8661306</v>
      </c>
      <c r="D37" s="109" t="s">
        <v>132</v>
      </c>
      <c r="E37" s="110">
        <v>45698</v>
      </c>
      <c r="F37" s="110">
        <v>46021</v>
      </c>
      <c r="G37" s="111">
        <v>320</v>
      </c>
      <c r="H37" s="112">
        <v>43197000</v>
      </c>
      <c r="I37" s="111">
        <v>11</v>
      </c>
      <c r="J37" s="112">
        <v>3927000</v>
      </c>
      <c r="K37" s="109">
        <v>31416000</v>
      </c>
    </row>
    <row r="38" spans="1:11" ht="15" customHeight="1" x14ac:dyDescent="0.35">
      <c r="A38" s="106">
        <v>37</v>
      </c>
      <c r="B38" s="107" t="s">
        <v>134</v>
      </c>
      <c r="C38" s="108">
        <v>52535068</v>
      </c>
      <c r="D38" s="109" t="s">
        <v>135</v>
      </c>
      <c r="E38" s="110">
        <v>45698</v>
      </c>
      <c r="F38" s="110">
        <v>46021</v>
      </c>
      <c r="G38" s="111">
        <v>320</v>
      </c>
      <c r="H38" s="112">
        <v>43197000</v>
      </c>
      <c r="I38" s="111">
        <v>11</v>
      </c>
      <c r="J38" s="112">
        <v>3927000</v>
      </c>
      <c r="K38" s="109">
        <v>31416000</v>
      </c>
    </row>
    <row r="39" spans="1:11" ht="15" customHeight="1" x14ac:dyDescent="0.35">
      <c r="A39" s="106">
        <v>38</v>
      </c>
      <c r="B39" s="107" t="s">
        <v>136</v>
      </c>
      <c r="C39" s="108">
        <v>6341430</v>
      </c>
      <c r="D39" s="109" t="s">
        <v>137</v>
      </c>
      <c r="E39" s="110">
        <v>45699</v>
      </c>
      <c r="F39" s="110">
        <v>46021</v>
      </c>
      <c r="G39" s="111">
        <v>320</v>
      </c>
      <c r="H39" s="112">
        <v>43197000</v>
      </c>
      <c r="I39" s="111">
        <v>11</v>
      </c>
      <c r="J39" s="112">
        <v>3927000</v>
      </c>
      <c r="K39" s="109">
        <v>31416000</v>
      </c>
    </row>
    <row r="40" spans="1:11" ht="18" x14ac:dyDescent="0.35">
      <c r="A40" s="106">
        <v>39</v>
      </c>
      <c r="B40" s="107" t="s">
        <v>139</v>
      </c>
      <c r="C40" s="108">
        <v>16461906</v>
      </c>
      <c r="D40" s="109" t="s">
        <v>140</v>
      </c>
      <c r="E40" s="110">
        <v>45695</v>
      </c>
      <c r="F40" s="110">
        <v>46021</v>
      </c>
      <c r="G40" s="111">
        <v>320</v>
      </c>
      <c r="H40" s="112">
        <v>23100000</v>
      </c>
      <c r="I40" s="111">
        <v>11</v>
      </c>
      <c r="J40" s="112">
        <v>2100000</v>
      </c>
      <c r="K40" s="109">
        <v>16800000</v>
      </c>
    </row>
    <row r="41" spans="1:11" ht="18" x14ac:dyDescent="0.35">
      <c r="A41" s="106">
        <v>42</v>
      </c>
      <c r="B41" s="107" t="s">
        <v>147</v>
      </c>
      <c r="C41" s="108">
        <v>22662391</v>
      </c>
      <c r="D41" s="109" t="s">
        <v>148</v>
      </c>
      <c r="E41" s="110">
        <v>45706</v>
      </c>
      <c r="F41" s="110">
        <v>45918</v>
      </c>
      <c r="G41" s="111">
        <v>210</v>
      </c>
      <c r="H41" s="112">
        <v>14700000</v>
      </c>
      <c r="I41" s="111">
        <v>8</v>
      </c>
      <c r="J41" s="112">
        <v>2100000</v>
      </c>
      <c r="K41" s="109">
        <v>9450000</v>
      </c>
    </row>
    <row r="42" spans="1:11" ht="18" x14ac:dyDescent="0.35">
      <c r="A42" s="106">
        <v>43</v>
      </c>
      <c r="B42" s="107" t="s">
        <v>150</v>
      </c>
      <c r="C42" s="108">
        <v>76345164</v>
      </c>
      <c r="D42" s="109" t="s">
        <v>151</v>
      </c>
      <c r="E42" s="113">
        <v>45706</v>
      </c>
      <c r="F42" s="110">
        <v>45918</v>
      </c>
      <c r="G42" s="111">
        <v>210</v>
      </c>
      <c r="H42" s="112">
        <v>14700000</v>
      </c>
      <c r="I42" s="111">
        <v>8</v>
      </c>
      <c r="J42" s="112">
        <v>2100000</v>
      </c>
      <c r="K42" s="109">
        <v>9450000</v>
      </c>
    </row>
    <row r="43" spans="1:11" ht="18" x14ac:dyDescent="0.35">
      <c r="A43" s="106">
        <v>44</v>
      </c>
      <c r="B43" s="107" t="s">
        <v>152</v>
      </c>
      <c r="C43" s="108">
        <v>1118303696</v>
      </c>
      <c r="D43" s="109" t="s">
        <v>153</v>
      </c>
      <c r="E43" s="110">
        <v>45706</v>
      </c>
      <c r="F43" s="110">
        <v>45918</v>
      </c>
      <c r="G43" s="111">
        <v>210</v>
      </c>
      <c r="H43" s="112">
        <v>14700000</v>
      </c>
      <c r="I43" s="111">
        <v>8</v>
      </c>
      <c r="J43" s="112">
        <v>2100000</v>
      </c>
      <c r="K43" s="109">
        <v>9450000</v>
      </c>
    </row>
    <row r="44" spans="1:11" ht="18" x14ac:dyDescent="0.35">
      <c r="A44" s="106">
        <v>45</v>
      </c>
      <c r="B44" s="107" t="s">
        <v>154</v>
      </c>
      <c r="C44" s="108">
        <v>1115085069</v>
      </c>
      <c r="D44" s="109" t="s">
        <v>155</v>
      </c>
      <c r="E44" s="110">
        <v>45706</v>
      </c>
      <c r="F44" s="110">
        <v>45918</v>
      </c>
      <c r="G44" s="111">
        <v>210</v>
      </c>
      <c r="H44" s="112">
        <v>14700000</v>
      </c>
      <c r="I44" s="111">
        <v>8</v>
      </c>
      <c r="J44" s="112">
        <v>2100000</v>
      </c>
      <c r="K44" s="109">
        <v>9450000</v>
      </c>
    </row>
    <row r="45" spans="1:11" ht="18" x14ac:dyDescent="0.35">
      <c r="A45" s="106">
        <v>46</v>
      </c>
      <c r="B45" s="107" t="s">
        <v>157</v>
      </c>
      <c r="C45" s="108">
        <v>1118301409</v>
      </c>
      <c r="D45" s="109" t="s">
        <v>158</v>
      </c>
      <c r="E45" s="110">
        <v>45706</v>
      </c>
      <c r="F45" s="110">
        <v>45918</v>
      </c>
      <c r="G45" s="111">
        <v>210</v>
      </c>
      <c r="H45" s="114">
        <v>14700000</v>
      </c>
      <c r="I45" s="111">
        <v>8</v>
      </c>
      <c r="J45" s="112">
        <v>2100000</v>
      </c>
      <c r="K45" s="109">
        <v>9450000</v>
      </c>
    </row>
    <row r="46" spans="1:11" ht="18" x14ac:dyDescent="0.35">
      <c r="A46" s="106">
        <v>47</v>
      </c>
      <c r="B46" s="107" t="s">
        <v>159</v>
      </c>
      <c r="C46" s="108">
        <v>1118259252</v>
      </c>
      <c r="D46" s="109" t="s">
        <v>160</v>
      </c>
      <c r="E46" s="110">
        <v>45706</v>
      </c>
      <c r="F46" s="110">
        <v>45918</v>
      </c>
      <c r="G46" s="111">
        <v>210</v>
      </c>
      <c r="H46" s="114">
        <v>14700000</v>
      </c>
      <c r="I46" s="111">
        <v>8</v>
      </c>
      <c r="J46" s="112">
        <v>2100000</v>
      </c>
      <c r="K46" s="109">
        <v>9450000</v>
      </c>
    </row>
    <row r="47" spans="1:11" ht="18" x14ac:dyDescent="0.35">
      <c r="A47" s="106">
        <v>48</v>
      </c>
      <c r="B47" s="107" t="s">
        <v>161</v>
      </c>
      <c r="C47" s="108">
        <v>1118285418</v>
      </c>
      <c r="D47" s="109" t="s">
        <v>162</v>
      </c>
      <c r="E47" s="113">
        <v>45706</v>
      </c>
      <c r="F47" s="110">
        <v>45918</v>
      </c>
      <c r="G47" s="111">
        <v>210</v>
      </c>
      <c r="H47" s="114">
        <v>14700000</v>
      </c>
      <c r="I47" s="111">
        <v>8</v>
      </c>
      <c r="J47" s="112">
        <v>2100000</v>
      </c>
      <c r="K47" s="109">
        <v>9450000</v>
      </c>
    </row>
    <row r="48" spans="1:11" ht="18" x14ac:dyDescent="0.35">
      <c r="A48" s="106">
        <v>49</v>
      </c>
      <c r="B48" s="107" t="s">
        <v>163</v>
      </c>
      <c r="C48" s="108">
        <v>1118282515</v>
      </c>
      <c r="D48" s="109" t="s">
        <v>164</v>
      </c>
      <c r="E48" s="110">
        <v>45706</v>
      </c>
      <c r="F48" s="110">
        <v>45918</v>
      </c>
      <c r="G48" s="111">
        <v>210</v>
      </c>
      <c r="H48" s="114">
        <v>14700000</v>
      </c>
      <c r="I48" s="111">
        <v>8</v>
      </c>
      <c r="J48" s="112">
        <v>2100000</v>
      </c>
      <c r="K48" s="109">
        <v>9450000</v>
      </c>
    </row>
    <row r="49" spans="1:11" ht="18" x14ac:dyDescent="0.35">
      <c r="A49" s="106">
        <v>50</v>
      </c>
      <c r="B49" s="107" t="s">
        <v>165</v>
      </c>
      <c r="C49" s="108">
        <v>31475774</v>
      </c>
      <c r="D49" s="109" t="s">
        <v>166</v>
      </c>
      <c r="E49" s="110">
        <v>45706</v>
      </c>
      <c r="F49" s="110">
        <v>45918</v>
      </c>
      <c r="G49" s="111">
        <v>210</v>
      </c>
      <c r="H49" s="114">
        <v>14700000</v>
      </c>
      <c r="I49" s="111">
        <v>8</v>
      </c>
      <c r="J49" s="112">
        <v>2100000</v>
      </c>
      <c r="K49" s="109">
        <v>9450000</v>
      </c>
    </row>
    <row r="50" spans="1:11" ht="18" x14ac:dyDescent="0.35">
      <c r="A50" s="106">
        <v>51</v>
      </c>
      <c r="B50" s="107" t="s">
        <v>167</v>
      </c>
      <c r="C50" s="108">
        <v>31469557</v>
      </c>
      <c r="D50" s="109" t="s">
        <v>168</v>
      </c>
      <c r="E50" s="110">
        <v>45706</v>
      </c>
      <c r="F50" s="110">
        <v>45918</v>
      </c>
      <c r="G50" s="111">
        <v>210</v>
      </c>
      <c r="H50" s="114">
        <v>14700000</v>
      </c>
      <c r="I50" s="111">
        <v>8</v>
      </c>
      <c r="J50" s="112">
        <v>2100000</v>
      </c>
      <c r="K50" s="109">
        <v>9450000</v>
      </c>
    </row>
    <row r="51" spans="1:11" ht="18" x14ac:dyDescent="0.35">
      <c r="A51" s="106">
        <v>52</v>
      </c>
      <c r="B51" s="107" t="s">
        <v>170</v>
      </c>
      <c r="C51" s="108">
        <v>16449942</v>
      </c>
      <c r="D51" s="109" t="s">
        <v>171</v>
      </c>
      <c r="E51" s="110">
        <v>45706</v>
      </c>
      <c r="F51" s="110">
        <v>45918</v>
      </c>
      <c r="G51" s="111">
        <v>210</v>
      </c>
      <c r="H51" s="114">
        <v>14700000</v>
      </c>
      <c r="I51" s="111">
        <v>8</v>
      </c>
      <c r="J51" s="112">
        <v>2100000</v>
      </c>
      <c r="K51" s="109">
        <v>9450000</v>
      </c>
    </row>
    <row r="52" spans="1:11" ht="18" x14ac:dyDescent="0.35">
      <c r="A52" s="106">
        <v>53</v>
      </c>
      <c r="B52" s="107" t="s">
        <v>172</v>
      </c>
      <c r="C52" s="108">
        <v>16448311</v>
      </c>
      <c r="D52" s="109" t="s">
        <v>173</v>
      </c>
      <c r="E52" s="110">
        <v>45706</v>
      </c>
      <c r="F52" s="110">
        <v>45918</v>
      </c>
      <c r="G52" s="111">
        <v>210</v>
      </c>
      <c r="H52" s="114">
        <v>14700000</v>
      </c>
      <c r="I52" s="111">
        <v>8</v>
      </c>
      <c r="J52" s="112">
        <v>2100000</v>
      </c>
      <c r="K52" s="109">
        <v>9450000</v>
      </c>
    </row>
    <row r="53" spans="1:11" ht="18" x14ac:dyDescent="0.35">
      <c r="A53" s="106">
        <v>54</v>
      </c>
      <c r="B53" s="107" t="s">
        <v>174</v>
      </c>
      <c r="C53" s="108">
        <v>1118297137</v>
      </c>
      <c r="D53" s="109" t="s">
        <v>175</v>
      </c>
      <c r="E53" s="110">
        <v>45707</v>
      </c>
      <c r="F53" s="110">
        <v>45918</v>
      </c>
      <c r="G53" s="111">
        <v>210</v>
      </c>
      <c r="H53" s="114">
        <v>14700000</v>
      </c>
      <c r="I53" s="111">
        <v>8</v>
      </c>
      <c r="J53" s="112">
        <v>2100000</v>
      </c>
      <c r="K53" s="109">
        <v>9450000</v>
      </c>
    </row>
    <row r="54" spans="1:11" ht="18" x14ac:dyDescent="0.35">
      <c r="A54" s="106">
        <v>55</v>
      </c>
      <c r="B54" s="107" t="s">
        <v>176</v>
      </c>
      <c r="C54" s="108">
        <v>1118307353</v>
      </c>
      <c r="D54" s="109" t="s">
        <v>177</v>
      </c>
      <c r="E54" s="110">
        <v>45707</v>
      </c>
      <c r="F54" s="110">
        <v>45918</v>
      </c>
      <c r="G54" s="111">
        <v>210</v>
      </c>
      <c r="H54" s="114">
        <v>14700000</v>
      </c>
      <c r="I54" s="111">
        <v>8</v>
      </c>
      <c r="J54" s="112">
        <v>2100000</v>
      </c>
      <c r="K54" s="109">
        <v>9450000</v>
      </c>
    </row>
    <row r="55" spans="1:11" ht="18" x14ac:dyDescent="0.35">
      <c r="A55" s="106">
        <v>56</v>
      </c>
      <c r="B55" s="107" t="s">
        <v>341</v>
      </c>
      <c r="C55" s="108">
        <v>55060615</v>
      </c>
      <c r="D55" s="109" t="s">
        <v>179</v>
      </c>
      <c r="E55" s="110">
        <v>45707</v>
      </c>
      <c r="F55" s="110">
        <v>45918</v>
      </c>
      <c r="G55" s="111">
        <v>210</v>
      </c>
      <c r="H55" s="114">
        <v>14700000</v>
      </c>
      <c r="I55" s="111">
        <v>8</v>
      </c>
      <c r="J55" s="112">
        <v>2100000</v>
      </c>
      <c r="K55" s="109">
        <v>9450000</v>
      </c>
    </row>
    <row r="56" spans="1:11" ht="18" x14ac:dyDescent="0.35">
      <c r="A56" s="106">
        <v>57</v>
      </c>
      <c r="B56" s="107" t="s">
        <v>180</v>
      </c>
      <c r="C56" s="108">
        <v>16464670</v>
      </c>
      <c r="D56" s="109" t="s">
        <v>181</v>
      </c>
      <c r="E56" s="110">
        <v>45707</v>
      </c>
      <c r="F56" s="113">
        <v>45918</v>
      </c>
      <c r="G56" s="111">
        <v>210</v>
      </c>
      <c r="H56" s="114">
        <v>14700000</v>
      </c>
      <c r="I56" s="111">
        <v>8</v>
      </c>
      <c r="J56" s="112">
        <v>2100000</v>
      </c>
      <c r="K56" s="109">
        <v>9450000</v>
      </c>
    </row>
    <row r="57" spans="1:11" ht="18" x14ac:dyDescent="0.35">
      <c r="A57" s="106">
        <v>58</v>
      </c>
      <c r="B57" s="107" t="s">
        <v>182</v>
      </c>
      <c r="C57" s="108">
        <v>1118310324</v>
      </c>
      <c r="D57" s="109" t="s">
        <v>183</v>
      </c>
      <c r="E57" s="110">
        <v>45707</v>
      </c>
      <c r="F57" s="110">
        <v>45918</v>
      </c>
      <c r="G57" s="111">
        <v>210</v>
      </c>
      <c r="H57" s="114">
        <v>14700000</v>
      </c>
      <c r="I57" s="111">
        <v>8</v>
      </c>
      <c r="J57" s="112">
        <v>2100000</v>
      </c>
      <c r="K57" s="109">
        <v>9450000</v>
      </c>
    </row>
    <row r="58" spans="1:11" ht="18" x14ac:dyDescent="0.35">
      <c r="A58" s="106">
        <v>59</v>
      </c>
      <c r="B58" s="107" t="s">
        <v>184</v>
      </c>
      <c r="C58" s="108">
        <v>1118305974</v>
      </c>
      <c r="D58" s="109" t="s">
        <v>185</v>
      </c>
      <c r="E58" s="110">
        <v>45707</v>
      </c>
      <c r="F58" s="110">
        <v>45919</v>
      </c>
      <c r="G58" s="111">
        <v>209</v>
      </c>
      <c r="H58" s="114">
        <v>14700000</v>
      </c>
      <c r="I58" s="111">
        <v>8</v>
      </c>
      <c r="J58" s="112">
        <v>2100000</v>
      </c>
      <c r="K58" s="109">
        <v>9450000</v>
      </c>
    </row>
    <row r="59" spans="1:11" ht="18" x14ac:dyDescent="0.35">
      <c r="A59" s="106">
        <v>60</v>
      </c>
      <c r="B59" s="107" t="s">
        <v>186</v>
      </c>
      <c r="C59" s="108">
        <v>1118306817</v>
      </c>
      <c r="D59" s="109" t="s">
        <v>187</v>
      </c>
      <c r="E59" s="110">
        <v>45707</v>
      </c>
      <c r="F59" s="110">
        <v>45918</v>
      </c>
      <c r="G59" s="111">
        <v>210</v>
      </c>
      <c r="H59" s="114">
        <v>14700000</v>
      </c>
      <c r="I59" s="111">
        <v>8</v>
      </c>
      <c r="J59" s="112">
        <v>2100000</v>
      </c>
      <c r="K59" s="109">
        <v>9450000</v>
      </c>
    </row>
    <row r="60" spans="1:11" ht="18" x14ac:dyDescent="0.35">
      <c r="A60" s="106">
        <v>61</v>
      </c>
      <c r="B60" s="107" t="s">
        <v>188</v>
      </c>
      <c r="C60" s="108">
        <v>31540546</v>
      </c>
      <c r="D60" s="109" t="s">
        <v>189</v>
      </c>
      <c r="E60" s="110">
        <v>45707</v>
      </c>
      <c r="F60" s="110">
        <v>45918</v>
      </c>
      <c r="G60" s="111">
        <v>210</v>
      </c>
      <c r="H60" s="114">
        <v>12600000</v>
      </c>
      <c r="I60" s="111">
        <v>8</v>
      </c>
      <c r="J60" s="112">
        <v>1800000</v>
      </c>
      <c r="K60" s="109">
        <v>7800000</v>
      </c>
    </row>
    <row r="61" spans="1:11" ht="18" x14ac:dyDescent="0.35">
      <c r="A61" s="106">
        <v>62</v>
      </c>
      <c r="B61" s="107" t="s">
        <v>190</v>
      </c>
      <c r="C61" s="108">
        <v>1118299891</v>
      </c>
      <c r="D61" s="109" t="s">
        <v>191</v>
      </c>
      <c r="E61" s="110">
        <v>45707</v>
      </c>
      <c r="F61" s="110">
        <v>45918</v>
      </c>
      <c r="G61" s="111">
        <v>210</v>
      </c>
      <c r="H61" s="114">
        <v>14700000</v>
      </c>
      <c r="I61" s="111">
        <v>8</v>
      </c>
      <c r="J61" s="112">
        <v>2100000</v>
      </c>
      <c r="K61" s="109">
        <v>9450000</v>
      </c>
    </row>
    <row r="62" spans="1:11" ht="18" x14ac:dyDescent="0.35">
      <c r="A62" s="106">
        <v>63</v>
      </c>
      <c r="B62" s="107" t="s">
        <v>194</v>
      </c>
      <c r="C62" s="108">
        <v>31465350</v>
      </c>
      <c r="D62" s="109" t="s">
        <v>195</v>
      </c>
      <c r="E62" s="110">
        <v>45707</v>
      </c>
      <c r="F62" s="110">
        <v>45918</v>
      </c>
      <c r="G62" s="111">
        <v>210</v>
      </c>
      <c r="H62" s="114">
        <v>14700000</v>
      </c>
      <c r="I62" s="111">
        <v>8</v>
      </c>
      <c r="J62" s="112">
        <v>2100000</v>
      </c>
      <c r="K62" s="109">
        <v>9450000</v>
      </c>
    </row>
    <row r="63" spans="1:11" ht="18" x14ac:dyDescent="0.35">
      <c r="A63" s="106">
        <v>64</v>
      </c>
      <c r="B63" s="107" t="s">
        <v>196</v>
      </c>
      <c r="C63" s="108">
        <v>31467006</v>
      </c>
      <c r="D63" s="109" t="s">
        <v>197</v>
      </c>
      <c r="E63" s="110">
        <v>45707</v>
      </c>
      <c r="F63" s="110">
        <v>45919</v>
      </c>
      <c r="G63" s="111">
        <v>210</v>
      </c>
      <c r="H63" s="112">
        <v>14700000</v>
      </c>
      <c r="I63" s="111">
        <v>8</v>
      </c>
      <c r="J63" s="112">
        <v>2100000</v>
      </c>
      <c r="K63" s="109">
        <v>9450000</v>
      </c>
    </row>
    <row r="64" spans="1:11" ht="18" x14ac:dyDescent="0.35">
      <c r="A64" s="106">
        <v>65</v>
      </c>
      <c r="B64" s="107" t="s">
        <v>297</v>
      </c>
      <c r="C64" s="108">
        <v>1112494650</v>
      </c>
      <c r="D64" s="109" t="s">
        <v>199</v>
      </c>
      <c r="E64" s="110">
        <v>45707</v>
      </c>
      <c r="F64" s="110">
        <v>45918</v>
      </c>
      <c r="G64" s="111">
        <v>210</v>
      </c>
      <c r="H64" s="112">
        <v>14700000</v>
      </c>
      <c r="I64" s="111">
        <v>8</v>
      </c>
      <c r="J64" s="112">
        <v>2100000</v>
      </c>
      <c r="K64" s="109">
        <v>9450000</v>
      </c>
    </row>
    <row r="65" spans="1:11" ht="18" x14ac:dyDescent="0.35">
      <c r="A65" s="106">
        <v>66</v>
      </c>
      <c r="B65" s="107" t="s">
        <v>298</v>
      </c>
      <c r="C65" s="108">
        <v>1053785295</v>
      </c>
      <c r="D65" s="109" t="s">
        <v>201</v>
      </c>
      <c r="E65" s="110">
        <v>45707</v>
      </c>
      <c r="F65" s="110">
        <v>45918</v>
      </c>
      <c r="G65" s="111">
        <v>210</v>
      </c>
      <c r="H65" s="112">
        <v>14700000</v>
      </c>
      <c r="I65" s="111">
        <v>8</v>
      </c>
      <c r="J65" s="112">
        <v>2100000</v>
      </c>
      <c r="K65" s="109">
        <v>9450000</v>
      </c>
    </row>
    <row r="66" spans="1:11" ht="18" x14ac:dyDescent="0.35">
      <c r="A66" s="106">
        <v>67</v>
      </c>
      <c r="B66" s="107" t="s">
        <v>299</v>
      </c>
      <c r="C66" s="108">
        <v>31486968</v>
      </c>
      <c r="D66" s="109" t="s">
        <v>203</v>
      </c>
      <c r="E66" s="110">
        <v>45707</v>
      </c>
      <c r="F66" s="110">
        <v>45919</v>
      </c>
      <c r="G66" s="111">
        <v>210</v>
      </c>
      <c r="H66" s="112">
        <v>14700000</v>
      </c>
      <c r="I66" s="111">
        <v>8</v>
      </c>
      <c r="J66" s="112">
        <v>2100000</v>
      </c>
      <c r="K66" s="109">
        <v>9450000</v>
      </c>
    </row>
    <row r="67" spans="1:11" ht="18" x14ac:dyDescent="0.35">
      <c r="A67" s="106">
        <v>68</v>
      </c>
      <c r="B67" s="107" t="s">
        <v>300</v>
      </c>
      <c r="C67" s="108">
        <v>31470431</v>
      </c>
      <c r="D67" s="109" t="s">
        <v>205</v>
      </c>
      <c r="E67" s="110">
        <v>45707</v>
      </c>
      <c r="F67" s="110">
        <v>45918</v>
      </c>
      <c r="G67" s="111">
        <v>210</v>
      </c>
      <c r="H67" s="112">
        <v>14700000</v>
      </c>
      <c r="I67" s="111">
        <v>8</v>
      </c>
      <c r="J67" s="112">
        <v>2100000</v>
      </c>
      <c r="K67" s="109">
        <v>9450000</v>
      </c>
    </row>
    <row r="68" spans="1:11" ht="18" x14ac:dyDescent="0.35">
      <c r="A68" s="106">
        <v>69</v>
      </c>
      <c r="B68" s="107" t="s">
        <v>206</v>
      </c>
      <c r="C68" s="108">
        <v>16451112</v>
      </c>
      <c r="D68" s="109" t="s">
        <v>207</v>
      </c>
      <c r="E68" s="110">
        <v>45707</v>
      </c>
      <c r="F68" s="110">
        <v>45918</v>
      </c>
      <c r="G68" s="111">
        <v>210</v>
      </c>
      <c r="H68" s="112">
        <v>12600000</v>
      </c>
      <c r="I68" s="111">
        <v>8</v>
      </c>
      <c r="J68" s="112">
        <v>1800000</v>
      </c>
      <c r="K68" s="109">
        <v>8100000</v>
      </c>
    </row>
    <row r="69" spans="1:11" ht="18" x14ac:dyDescent="0.35">
      <c r="A69" s="106">
        <v>70</v>
      </c>
      <c r="B69" s="107" t="s">
        <v>209</v>
      </c>
      <c r="C69" s="108">
        <v>1118297821</v>
      </c>
      <c r="D69" s="109" t="s">
        <v>210</v>
      </c>
      <c r="E69" s="110">
        <v>45707</v>
      </c>
      <c r="F69" s="110">
        <v>45888</v>
      </c>
      <c r="G69" s="111">
        <v>210</v>
      </c>
      <c r="H69" s="112">
        <v>12600000</v>
      </c>
      <c r="I69" s="111">
        <v>7</v>
      </c>
      <c r="J69" s="112">
        <v>2100000</v>
      </c>
      <c r="K69" s="109">
        <v>7350000</v>
      </c>
    </row>
    <row r="70" spans="1:11" ht="18" x14ac:dyDescent="0.35">
      <c r="A70" s="106">
        <v>71</v>
      </c>
      <c r="B70" s="107" t="s">
        <v>211</v>
      </c>
      <c r="C70" s="108">
        <v>16377283</v>
      </c>
      <c r="D70" s="109" t="s">
        <v>212</v>
      </c>
      <c r="E70" s="110">
        <v>45707</v>
      </c>
      <c r="F70" s="110">
        <v>45887</v>
      </c>
      <c r="G70" s="111">
        <v>210</v>
      </c>
      <c r="H70" s="112">
        <v>10800000</v>
      </c>
      <c r="I70" s="111">
        <v>7</v>
      </c>
      <c r="J70" s="112">
        <v>1800000</v>
      </c>
      <c r="K70" s="109">
        <v>6300000</v>
      </c>
    </row>
    <row r="71" spans="1:11" ht="18" x14ac:dyDescent="0.35">
      <c r="A71" s="115">
        <v>72</v>
      </c>
      <c r="B71" s="107" t="s">
        <v>301</v>
      </c>
      <c r="C71" s="108">
        <v>1118307328</v>
      </c>
      <c r="D71" s="109" t="s">
        <v>214</v>
      </c>
      <c r="E71" s="110">
        <v>45708</v>
      </c>
      <c r="F71" s="110">
        <v>45918</v>
      </c>
      <c r="G71" s="111">
        <v>209</v>
      </c>
      <c r="H71" s="112">
        <v>14700000</v>
      </c>
      <c r="I71" s="111">
        <v>8</v>
      </c>
      <c r="J71" s="112">
        <v>2100000</v>
      </c>
      <c r="K71" s="109">
        <v>9450000</v>
      </c>
    </row>
    <row r="72" spans="1:11" ht="18" x14ac:dyDescent="0.35">
      <c r="A72" s="115">
        <v>73</v>
      </c>
      <c r="B72" s="107" t="s">
        <v>302</v>
      </c>
      <c r="C72" s="108">
        <v>1109115172</v>
      </c>
      <c r="D72" s="109" t="s">
        <v>216</v>
      </c>
      <c r="E72" s="110">
        <v>45708</v>
      </c>
      <c r="F72" s="110">
        <v>45918</v>
      </c>
      <c r="G72" s="111">
        <v>209</v>
      </c>
      <c r="H72" s="112">
        <v>14700000</v>
      </c>
      <c r="I72" s="111">
        <v>8</v>
      </c>
      <c r="J72" s="112">
        <v>2100000</v>
      </c>
      <c r="K72" s="109">
        <v>9450000</v>
      </c>
    </row>
    <row r="73" spans="1:11" ht="18" x14ac:dyDescent="0.35">
      <c r="A73" s="115">
        <v>74</v>
      </c>
      <c r="B73" s="107" t="s">
        <v>217</v>
      </c>
      <c r="C73" s="108">
        <v>1002956175</v>
      </c>
      <c r="D73" s="109" t="s">
        <v>218</v>
      </c>
      <c r="E73" s="110">
        <v>45708</v>
      </c>
      <c r="F73" s="110">
        <v>45918</v>
      </c>
      <c r="G73" s="111">
        <v>209</v>
      </c>
      <c r="H73" s="112">
        <v>14700000</v>
      </c>
      <c r="I73" s="111">
        <v>8</v>
      </c>
      <c r="J73" s="112">
        <v>2100000</v>
      </c>
      <c r="K73" s="109">
        <v>9450000</v>
      </c>
    </row>
    <row r="74" spans="1:11" ht="18" x14ac:dyDescent="0.35">
      <c r="A74" s="115">
        <v>75</v>
      </c>
      <c r="B74" s="107" t="s">
        <v>303</v>
      </c>
      <c r="C74" s="108">
        <v>1144143581</v>
      </c>
      <c r="D74" s="109" t="s">
        <v>220</v>
      </c>
      <c r="E74" s="110">
        <v>45708</v>
      </c>
      <c r="F74" s="110">
        <v>45918</v>
      </c>
      <c r="G74" s="111">
        <v>209</v>
      </c>
      <c r="H74" s="112">
        <v>14700000</v>
      </c>
      <c r="I74" s="111">
        <v>8</v>
      </c>
      <c r="J74" s="112">
        <v>2100000</v>
      </c>
      <c r="K74" s="109">
        <v>9450000</v>
      </c>
    </row>
    <row r="75" spans="1:11" ht="18" x14ac:dyDescent="0.35">
      <c r="A75" s="115">
        <v>76</v>
      </c>
      <c r="B75" s="107" t="s">
        <v>221</v>
      </c>
      <c r="C75" s="111">
        <v>11</v>
      </c>
      <c r="D75" s="109" t="s">
        <v>222</v>
      </c>
      <c r="E75" s="110">
        <v>45708</v>
      </c>
      <c r="F75" s="110">
        <v>45918</v>
      </c>
      <c r="G75" s="111">
        <v>209</v>
      </c>
      <c r="H75" s="112">
        <v>14700000</v>
      </c>
      <c r="I75" s="111">
        <v>8</v>
      </c>
      <c r="J75" s="112">
        <v>2100000</v>
      </c>
      <c r="K75" s="109">
        <v>9450000</v>
      </c>
    </row>
    <row r="76" spans="1:11" ht="18" x14ac:dyDescent="0.35">
      <c r="A76" s="115">
        <v>77</v>
      </c>
      <c r="B76" s="107" t="s">
        <v>223</v>
      </c>
      <c r="C76" s="108">
        <v>1007609629</v>
      </c>
      <c r="D76" s="109" t="s">
        <v>224</v>
      </c>
      <c r="E76" s="110">
        <v>45708</v>
      </c>
      <c r="F76" s="110">
        <v>45918</v>
      </c>
      <c r="G76" s="111">
        <v>209</v>
      </c>
      <c r="H76" s="112">
        <v>14700000</v>
      </c>
      <c r="I76" s="111">
        <v>8</v>
      </c>
      <c r="J76" s="112">
        <v>2100000</v>
      </c>
      <c r="K76" s="109">
        <v>9450000</v>
      </c>
    </row>
    <row r="77" spans="1:11" ht="18" x14ac:dyDescent="0.35">
      <c r="A77" s="115">
        <v>78</v>
      </c>
      <c r="B77" s="107" t="s">
        <v>304</v>
      </c>
      <c r="C77" s="108">
        <v>1118286054</v>
      </c>
      <c r="D77" s="109" t="s">
        <v>226</v>
      </c>
      <c r="E77" s="110">
        <v>45708</v>
      </c>
      <c r="F77" s="110">
        <v>45918</v>
      </c>
      <c r="G77" s="111">
        <v>209</v>
      </c>
      <c r="H77" s="112">
        <v>14700000</v>
      </c>
      <c r="I77" s="111">
        <v>8</v>
      </c>
      <c r="J77" s="112">
        <v>2100000</v>
      </c>
      <c r="K77" s="109">
        <v>9450000</v>
      </c>
    </row>
    <row r="78" spans="1:11" ht="18" x14ac:dyDescent="0.35">
      <c r="A78" s="115">
        <v>79</v>
      </c>
      <c r="B78" s="107" t="s">
        <v>227</v>
      </c>
      <c r="C78" s="108">
        <v>35696525</v>
      </c>
      <c r="D78" s="109" t="s">
        <v>228</v>
      </c>
      <c r="E78" s="110">
        <v>45708</v>
      </c>
      <c r="F78" s="110">
        <v>45918</v>
      </c>
      <c r="G78" s="111">
        <v>209</v>
      </c>
      <c r="H78" s="112">
        <v>14700000</v>
      </c>
      <c r="I78" s="111">
        <v>8</v>
      </c>
      <c r="J78" s="112">
        <v>2100000</v>
      </c>
      <c r="K78" s="109">
        <v>9450000</v>
      </c>
    </row>
    <row r="79" spans="1:11" ht="18" x14ac:dyDescent="0.35">
      <c r="A79" s="115">
        <v>80</v>
      </c>
      <c r="B79" s="107" t="s">
        <v>305</v>
      </c>
      <c r="C79" s="108">
        <v>14620126</v>
      </c>
      <c r="D79" s="109" t="s">
        <v>231</v>
      </c>
      <c r="E79" s="110">
        <v>45708</v>
      </c>
      <c r="F79" s="110">
        <v>45918</v>
      </c>
      <c r="G79" s="111">
        <v>209</v>
      </c>
      <c r="H79" s="112">
        <v>14700000</v>
      </c>
      <c r="I79" s="111">
        <v>8</v>
      </c>
      <c r="J79" s="112">
        <v>2100000</v>
      </c>
      <c r="K79" s="109">
        <v>9450000</v>
      </c>
    </row>
    <row r="80" spans="1:11" ht="18" x14ac:dyDescent="0.35">
      <c r="A80" s="115">
        <v>81</v>
      </c>
      <c r="B80" s="107" t="s">
        <v>232</v>
      </c>
      <c r="C80" s="108">
        <v>66738932</v>
      </c>
      <c r="D80" s="109" t="s">
        <v>233</v>
      </c>
      <c r="E80" s="110">
        <v>45708</v>
      </c>
      <c r="F80" s="110">
        <v>45918</v>
      </c>
      <c r="G80" s="111">
        <v>209</v>
      </c>
      <c r="H80" s="112">
        <v>14700000</v>
      </c>
      <c r="I80" s="111">
        <v>8</v>
      </c>
      <c r="J80" s="112">
        <v>2100000</v>
      </c>
      <c r="K80" s="109">
        <v>9450000</v>
      </c>
    </row>
    <row r="81" spans="1:11" ht="18" x14ac:dyDescent="0.35">
      <c r="A81" s="115">
        <v>82</v>
      </c>
      <c r="B81" s="107" t="s">
        <v>234</v>
      </c>
      <c r="C81" s="108">
        <v>67005983</v>
      </c>
      <c r="D81" s="109" t="s">
        <v>235</v>
      </c>
      <c r="E81" s="110">
        <v>45708</v>
      </c>
      <c r="F81" s="110">
        <v>45887</v>
      </c>
      <c r="G81" s="111">
        <v>180</v>
      </c>
      <c r="H81" s="112">
        <v>23562000</v>
      </c>
      <c r="I81" s="111">
        <v>7</v>
      </c>
      <c r="J81" s="112">
        <v>3927000</v>
      </c>
      <c r="K81" s="109">
        <v>13744500</v>
      </c>
    </row>
    <row r="82" spans="1:11" ht="18" x14ac:dyDescent="0.35">
      <c r="A82" s="115">
        <v>83</v>
      </c>
      <c r="B82" s="107" t="s">
        <v>237</v>
      </c>
      <c r="C82" s="108">
        <v>31480169</v>
      </c>
      <c r="D82" s="109" t="s">
        <v>238</v>
      </c>
      <c r="E82" s="110">
        <v>45708</v>
      </c>
      <c r="F82" s="110">
        <v>45887</v>
      </c>
      <c r="G82" s="111">
        <v>180</v>
      </c>
      <c r="H82" s="112">
        <v>23562000</v>
      </c>
      <c r="I82" s="111">
        <v>6</v>
      </c>
      <c r="J82" s="112">
        <v>3927000</v>
      </c>
      <c r="K82" s="109">
        <v>11781000</v>
      </c>
    </row>
    <row r="83" spans="1:11" ht="18" x14ac:dyDescent="0.35">
      <c r="A83" s="115">
        <v>84</v>
      </c>
      <c r="B83" s="107" t="s">
        <v>337</v>
      </c>
      <c r="C83" s="108">
        <v>31486544</v>
      </c>
      <c r="D83" s="109" t="s">
        <v>240</v>
      </c>
      <c r="E83" s="110">
        <v>45708</v>
      </c>
      <c r="F83" s="110">
        <v>45887</v>
      </c>
      <c r="G83" s="111">
        <v>180</v>
      </c>
      <c r="H83" s="112">
        <v>12600000</v>
      </c>
      <c r="I83" s="111">
        <v>7</v>
      </c>
      <c r="J83" s="112">
        <v>2100000</v>
      </c>
      <c r="K83" s="109">
        <v>7350000</v>
      </c>
    </row>
    <row r="84" spans="1:11" ht="18" x14ac:dyDescent="0.35">
      <c r="A84" s="115">
        <v>85</v>
      </c>
      <c r="B84" s="107" t="s">
        <v>241</v>
      </c>
      <c r="C84" s="108">
        <v>1109541282</v>
      </c>
      <c r="D84" s="109" t="s">
        <v>242</v>
      </c>
      <c r="E84" s="110">
        <v>45708</v>
      </c>
      <c r="F84" s="110">
        <v>45887</v>
      </c>
      <c r="G84" s="111">
        <v>180</v>
      </c>
      <c r="H84" s="112">
        <v>12600000</v>
      </c>
      <c r="I84" s="111">
        <v>7</v>
      </c>
      <c r="J84" s="112">
        <v>2100000</v>
      </c>
      <c r="K84" s="109">
        <v>7350000</v>
      </c>
    </row>
    <row r="85" spans="1:11" ht="18" x14ac:dyDescent="0.35">
      <c r="A85" s="115">
        <v>86</v>
      </c>
      <c r="B85" s="107" t="s">
        <v>243</v>
      </c>
      <c r="C85" s="108">
        <v>1002955578</v>
      </c>
      <c r="D85" s="109" t="s">
        <v>244</v>
      </c>
      <c r="E85" s="110">
        <v>45708</v>
      </c>
      <c r="F85" s="110">
        <v>45889</v>
      </c>
      <c r="G85" s="111">
        <v>180</v>
      </c>
      <c r="H85" s="112">
        <v>10800000</v>
      </c>
      <c r="I85" s="111">
        <v>7</v>
      </c>
      <c r="J85" s="112">
        <v>1800000</v>
      </c>
      <c r="K85" s="109">
        <v>6300000</v>
      </c>
    </row>
    <row r="86" spans="1:11" ht="18" x14ac:dyDescent="0.35">
      <c r="A86" s="115">
        <v>87</v>
      </c>
      <c r="B86" s="107" t="s">
        <v>245</v>
      </c>
      <c r="C86" s="108">
        <v>80210741</v>
      </c>
      <c r="D86" s="109" t="s">
        <v>246</v>
      </c>
      <c r="E86" s="110">
        <v>45709</v>
      </c>
      <c r="F86" s="110">
        <v>45887</v>
      </c>
      <c r="G86" s="111">
        <v>180</v>
      </c>
      <c r="H86" s="112">
        <v>23562000</v>
      </c>
      <c r="I86" s="111">
        <v>8</v>
      </c>
      <c r="J86" s="112">
        <v>3927000</v>
      </c>
      <c r="K86" s="109">
        <v>13744500</v>
      </c>
    </row>
    <row r="87" spans="1:11" ht="18" x14ac:dyDescent="0.35">
      <c r="A87" s="115">
        <v>88</v>
      </c>
      <c r="B87" s="107" t="s">
        <v>248</v>
      </c>
      <c r="C87" s="108">
        <v>1151966713</v>
      </c>
      <c r="D87" s="109" t="s">
        <v>249</v>
      </c>
      <c r="E87" s="110">
        <v>45709</v>
      </c>
      <c r="F87" s="110">
        <v>45918</v>
      </c>
      <c r="G87" s="111">
        <v>207</v>
      </c>
      <c r="H87" s="112">
        <v>14700000</v>
      </c>
      <c r="I87" s="111">
        <v>8</v>
      </c>
      <c r="J87" s="112">
        <v>2100000</v>
      </c>
      <c r="K87" s="109">
        <v>9450000</v>
      </c>
    </row>
    <row r="88" spans="1:11" ht="18" x14ac:dyDescent="0.35">
      <c r="A88" s="115">
        <v>89</v>
      </c>
      <c r="B88" s="107" t="s">
        <v>306</v>
      </c>
      <c r="C88" s="108">
        <v>1118302426</v>
      </c>
      <c r="D88" s="109" t="s">
        <v>251</v>
      </c>
      <c r="E88" s="110">
        <v>45709</v>
      </c>
      <c r="F88" s="110">
        <v>45918</v>
      </c>
      <c r="G88" s="111">
        <v>207</v>
      </c>
      <c r="H88" s="112">
        <v>14700000</v>
      </c>
      <c r="I88" s="111">
        <v>8</v>
      </c>
      <c r="J88" s="112">
        <v>2100000</v>
      </c>
      <c r="K88" s="109">
        <v>9450000</v>
      </c>
    </row>
    <row r="89" spans="1:11" ht="18" x14ac:dyDescent="0.35">
      <c r="A89" s="115">
        <v>91</v>
      </c>
      <c r="B89" s="107" t="s">
        <v>253</v>
      </c>
      <c r="C89" s="108">
        <v>16454399</v>
      </c>
      <c r="D89" s="109" t="s">
        <v>254</v>
      </c>
      <c r="E89" s="110">
        <v>45722</v>
      </c>
      <c r="F89" s="110">
        <v>45900</v>
      </c>
      <c r="G89" s="111">
        <v>174</v>
      </c>
      <c r="H89" s="112">
        <v>23562000</v>
      </c>
      <c r="I89" s="111">
        <v>6</v>
      </c>
      <c r="J89" s="112">
        <v>3927000</v>
      </c>
      <c r="K89" s="109">
        <v>15708000</v>
      </c>
    </row>
    <row r="90" spans="1:11" ht="18" x14ac:dyDescent="0.35">
      <c r="A90" s="115">
        <v>92</v>
      </c>
      <c r="B90" s="107" t="s">
        <v>255</v>
      </c>
      <c r="C90" s="108">
        <v>16461330</v>
      </c>
      <c r="D90" s="109" t="s">
        <v>256</v>
      </c>
      <c r="E90" s="110">
        <v>45726</v>
      </c>
      <c r="F90" s="110">
        <v>45900</v>
      </c>
      <c r="G90" s="111">
        <v>174</v>
      </c>
      <c r="H90" s="112">
        <v>23562000</v>
      </c>
      <c r="I90" s="111">
        <v>6</v>
      </c>
      <c r="J90" s="112">
        <v>3927000</v>
      </c>
      <c r="K90" s="109">
        <v>15708000</v>
      </c>
    </row>
    <row r="91" spans="1:11" ht="18" x14ac:dyDescent="0.35">
      <c r="A91" s="115">
        <v>93</v>
      </c>
      <c r="B91" s="107" t="s">
        <v>342</v>
      </c>
      <c r="C91" s="108">
        <v>1110284727</v>
      </c>
      <c r="D91" s="109" t="s">
        <v>259</v>
      </c>
      <c r="E91" s="110">
        <v>45726</v>
      </c>
      <c r="F91" s="110">
        <v>45900</v>
      </c>
      <c r="G91" s="111">
        <v>170</v>
      </c>
      <c r="H91" s="112">
        <v>10800000</v>
      </c>
      <c r="I91" s="111">
        <v>6</v>
      </c>
      <c r="J91" s="112">
        <v>1800000</v>
      </c>
      <c r="K91" s="109">
        <v>7200000</v>
      </c>
    </row>
    <row r="92" spans="1:11" ht="18" x14ac:dyDescent="0.35">
      <c r="A92" s="115">
        <v>94</v>
      </c>
      <c r="B92" s="107" t="s">
        <v>261</v>
      </c>
      <c r="C92" s="108">
        <v>31476980</v>
      </c>
      <c r="D92" s="109" t="s">
        <v>262</v>
      </c>
      <c r="E92" s="110">
        <v>45726</v>
      </c>
      <c r="F92" s="110">
        <v>45900</v>
      </c>
      <c r="G92" s="111">
        <v>170</v>
      </c>
      <c r="H92" s="112">
        <v>10800000</v>
      </c>
      <c r="I92" s="111">
        <v>6</v>
      </c>
      <c r="J92" s="112">
        <v>1800000</v>
      </c>
      <c r="K92" s="109">
        <v>7200000</v>
      </c>
    </row>
    <row r="93" spans="1:11" ht="18" x14ac:dyDescent="0.35">
      <c r="A93" s="115">
        <v>95</v>
      </c>
      <c r="B93" s="107" t="s">
        <v>263</v>
      </c>
      <c r="C93" s="108">
        <v>1005981426</v>
      </c>
      <c r="D93" s="109" t="s">
        <v>264</v>
      </c>
      <c r="E93" s="110">
        <v>45726</v>
      </c>
      <c r="F93" s="110">
        <v>45900</v>
      </c>
      <c r="G93" s="111">
        <v>170</v>
      </c>
      <c r="H93" s="112">
        <v>14520000</v>
      </c>
      <c r="I93" s="111">
        <v>6</v>
      </c>
      <c r="J93" s="112">
        <v>2420000</v>
      </c>
      <c r="K93" s="109">
        <v>8173000</v>
      </c>
    </row>
    <row r="94" spans="1:11" ht="18" x14ac:dyDescent="0.35">
      <c r="A94" s="115">
        <v>96</v>
      </c>
      <c r="B94" s="107" t="s">
        <v>265</v>
      </c>
      <c r="C94" s="108">
        <v>6548639</v>
      </c>
      <c r="D94" s="109" t="s">
        <v>266</v>
      </c>
      <c r="E94" s="110">
        <v>45726</v>
      </c>
      <c r="F94" s="110">
        <v>45900</v>
      </c>
      <c r="G94" s="111">
        <v>170</v>
      </c>
      <c r="H94" s="112">
        <v>14520000</v>
      </c>
      <c r="I94" s="111">
        <v>6</v>
      </c>
      <c r="J94" s="112">
        <v>2420000</v>
      </c>
      <c r="K94" s="109">
        <v>9680000</v>
      </c>
    </row>
    <row r="95" spans="1:11" ht="18" x14ac:dyDescent="0.35">
      <c r="A95" s="115">
        <v>97</v>
      </c>
      <c r="B95" s="107" t="s">
        <v>267</v>
      </c>
      <c r="C95" s="108">
        <v>1114487494</v>
      </c>
      <c r="D95" s="109" t="s">
        <v>268</v>
      </c>
      <c r="E95" s="110">
        <v>45730</v>
      </c>
      <c r="F95" s="110">
        <v>45900</v>
      </c>
      <c r="G95" s="111">
        <v>165</v>
      </c>
      <c r="H95" s="112">
        <v>12600000</v>
      </c>
      <c r="I95" s="111">
        <v>6</v>
      </c>
      <c r="J95" s="112">
        <v>2100000</v>
      </c>
      <c r="K95" s="109">
        <v>8700000</v>
      </c>
    </row>
    <row r="96" spans="1:11" ht="18" x14ac:dyDescent="0.35">
      <c r="A96" s="115">
        <v>99</v>
      </c>
      <c r="B96" s="107" t="s">
        <v>271</v>
      </c>
      <c r="C96" s="108">
        <v>1144181364</v>
      </c>
      <c r="D96" s="109" t="s">
        <v>272</v>
      </c>
      <c r="E96" s="110">
        <v>45734</v>
      </c>
      <c r="F96" s="110">
        <v>45900</v>
      </c>
      <c r="G96" s="111">
        <v>170</v>
      </c>
      <c r="H96" s="112">
        <v>10800000</v>
      </c>
      <c r="I96" s="111">
        <v>6</v>
      </c>
      <c r="J96" s="112">
        <v>1800000</v>
      </c>
      <c r="K96" s="109">
        <v>7200000</v>
      </c>
    </row>
    <row r="97" spans="1:11" ht="18" x14ac:dyDescent="0.35">
      <c r="A97" s="115">
        <v>100</v>
      </c>
      <c r="B97" s="107" t="s">
        <v>273</v>
      </c>
      <c r="C97" s="108">
        <v>1006318644</v>
      </c>
      <c r="D97" s="109" t="s">
        <v>274</v>
      </c>
      <c r="E97" s="110">
        <v>45742</v>
      </c>
      <c r="F97" s="110">
        <v>45900</v>
      </c>
      <c r="G97" s="111">
        <v>155</v>
      </c>
      <c r="H97" s="112">
        <v>10800000</v>
      </c>
      <c r="I97" s="111">
        <v>6</v>
      </c>
      <c r="J97" s="112">
        <v>1800000</v>
      </c>
      <c r="K97" s="109">
        <v>7200000</v>
      </c>
    </row>
    <row r="98" spans="1:11" ht="18" x14ac:dyDescent="0.35">
      <c r="A98" s="115">
        <v>101</v>
      </c>
      <c r="B98" s="107" t="s">
        <v>275</v>
      </c>
      <c r="C98" s="108">
        <v>94403861</v>
      </c>
      <c r="D98" s="109" t="s">
        <v>276</v>
      </c>
      <c r="E98" s="110">
        <v>45743</v>
      </c>
      <c r="F98" s="110">
        <v>45924</v>
      </c>
      <c r="G98" s="111">
        <v>184</v>
      </c>
      <c r="H98" s="112">
        <v>14700000</v>
      </c>
      <c r="I98" s="111">
        <v>7</v>
      </c>
      <c r="J98" s="112">
        <v>2100000</v>
      </c>
      <c r="K98" s="109">
        <v>10500000</v>
      </c>
    </row>
    <row r="99" spans="1:11" ht="18" x14ac:dyDescent="0.35">
      <c r="A99" s="115">
        <v>102</v>
      </c>
      <c r="B99" s="107" t="s">
        <v>343</v>
      </c>
      <c r="C99" s="108">
        <v>1005897145</v>
      </c>
      <c r="D99" s="109" t="s">
        <v>344</v>
      </c>
      <c r="E99" s="116">
        <v>45754</v>
      </c>
      <c r="F99" s="110">
        <v>45961</v>
      </c>
      <c r="G99" s="111">
        <v>203</v>
      </c>
      <c r="H99" s="112">
        <v>14700000</v>
      </c>
      <c r="I99" s="111">
        <v>7</v>
      </c>
      <c r="J99" s="112">
        <v>2100000</v>
      </c>
      <c r="K99" s="109">
        <v>12600000</v>
      </c>
    </row>
    <row r="100" spans="1:11" ht="18" x14ac:dyDescent="0.35">
      <c r="A100" s="102"/>
      <c r="B100" s="102"/>
      <c r="C100" s="102"/>
      <c r="D100" s="102"/>
      <c r="E100" s="102"/>
      <c r="F100" s="102"/>
      <c r="G100" s="102"/>
      <c r="H100" s="117">
        <f>SUM(H3:H99)</f>
        <v>2146427500</v>
      </c>
      <c r="I100" s="102"/>
      <c r="J100" s="118">
        <f>SUM(J3:J99)</f>
        <v>247867000</v>
      </c>
      <c r="K100" s="118">
        <v>1431899500</v>
      </c>
    </row>
    <row r="101" spans="1:11" ht="18" x14ac:dyDescent="0.35">
      <c r="A101" s="102"/>
      <c r="B101" s="102"/>
      <c r="C101" s="102"/>
      <c r="D101" s="102"/>
      <c r="E101" s="102"/>
      <c r="F101" s="102"/>
      <c r="G101" s="102"/>
      <c r="H101" s="102"/>
      <c r="I101" s="102"/>
      <c r="J101" s="102"/>
      <c r="K101" s="102"/>
    </row>
    <row r="102" spans="1:11" ht="18" x14ac:dyDescent="0.35">
      <c r="A102" s="102"/>
      <c r="B102" s="102" t="s">
        <v>325</v>
      </c>
      <c r="C102" s="102"/>
      <c r="D102" s="102"/>
      <c r="E102" s="102"/>
      <c r="F102" s="102" t="s">
        <v>326</v>
      </c>
      <c r="G102" s="102"/>
      <c r="H102" s="102"/>
      <c r="I102" s="102"/>
      <c r="J102" s="102"/>
      <c r="K102" s="102"/>
    </row>
    <row r="103" spans="1:11" ht="18" x14ac:dyDescent="0.35">
      <c r="A103" s="102"/>
      <c r="B103" s="102"/>
      <c r="C103" s="102"/>
      <c r="D103" s="102"/>
      <c r="E103" s="102"/>
      <c r="F103" s="102"/>
      <c r="G103" s="102"/>
      <c r="H103" s="102"/>
      <c r="I103" s="102"/>
      <c r="J103" s="102"/>
      <c r="K103" s="102"/>
    </row>
    <row r="104" spans="1:11" ht="18" x14ac:dyDescent="0.35">
      <c r="A104" s="102"/>
      <c r="B104" s="102"/>
      <c r="C104" s="102"/>
      <c r="D104" s="102"/>
      <c r="E104" s="102"/>
      <c r="F104" s="102"/>
      <c r="G104" s="102"/>
      <c r="H104" s="102"/>
      <c r="I104" s="102"/>
      <c r="J104" s="102"/>
      <c r="K104" s="102"/>
    </row>
    <row r="105" spans="1:11" ht="18" x14ac:dyDescent="0.35">
      <c r="A105" s="102"/>
      <c r="B105" s="119"/>
      <c r="C105" s="102"/>
      <c r="D105" s="102"/>
      <c r="E105" s="102"/>
      <c r="F105" s="119"/>
      <c r="G105" s="119"/>
      <c r="H105" s="119"/>
      <c r="I105" s="102"/>
      <c r="J105" s="102"/>
      <c r="K105" s="102"/>
    </row>
    <row r="106" spans="1:11" ht="18" x14ac:dyDescent="0.35">
      <c r="A106" s="102"/>
      <c r="B106" s="102" t="s">
        <v>327</v>
      </c>
      <c r="C106" s="102"/>
      <c r="D106" s="102"/>
      <c r="E106" s="102"/>
      <c r="F106" s="188" t="s">
        <v>33</v>
      </c>
      <c r="G106" s="187"/>
      <c r="H106" s="102"/>
      <c r="I106" s="102"/>
      <c r="J106" s="102"/>
      <c r="K106" s="102"/>
    </row>
    <row r="107" spans="1:11" ht="18" x14ac:dyDescent="0.35">
      <c r="A107" s="102"/>
      <c r="B107" s="102" t="s">
        <v>328</v>
      </c>
      <c r="C107" s="102"/>
      <c r="D107" s="102"/>
      <c r="E107" s="102"/>
      <c r="F107" s="188" t="s">
        <v>329</v>
      </c>
      <c r="G107" s="187"/>
      <c r="H107" s="187"/>
      <c r="I107" s="187"/>
      <c r="J107" s="102"/>
      <c r="K107" s="102"/>
    </row>
    <row r="108" spans="1:11" ht="18" x14ac:dyDescent="0.35">
      <c r="A108" s="102"/>
      <c r="B108" s="102"/>
      <c r="C108" s="102"/>
      <c r="D108" s="102"/>
      <c r="E108" s="102"/>
      <c r="F108" s="102"/>
      <c r="G108" s="102"/>
      <c r="H108" s="102"/>
      <c r="I108" s="102"/>
      <c r="J108" s="102"/>
      <c r="K108" s="102"/>
    </row>
    <row r="109" spans="1:11" ht="18" x14ac:dyDescent="0.35">
      <c r="A109" s="102"/>
      <c r="B109" s="102"/>
      <c r="C109" s="102"/>
      <c r="D109" s="102"/>
      <c r="E109" s="102"/>
      <c r="F109" s="102"/>
      <c r="G109" s="102"/>
      <c r="H109" s="102"/>
      <c r="I109" s="102"/>
      <c r="J109" s="102"/>
      <c r="K109" s="102"/>
    </row>
    <row r="110" spans="1:11" ht="18" x14ac:dyDescent="0.35">
      <c r="A110" s="102"/>
      <c r="B110" s="102" t="s">
        <v>330</v>
      </c>
      <c r="C110" s="120">
        <v>45777</v>
      </c>
      <c r="D110" s="102"/>
      <c r="E110" s="102"/>
      <c r="F110" s="102"/>
      <c r="G110" s="102"/>
      <c r="H110" s="102"/>
      <c r="I110" s="102"/>
      <c r="J110" s="102"/>
      <c r="K110" s="102"/>
    </row>
    <row r="111" spans="1:11" ht="18" x14ac:dyDescent="0.35">
      <c r="A111" s="102"/>
      <c r="B111" s="102"/>
      <c r="C111" s="102"/>
      <c r="D111" s="102"/>
      <c r="E111" s="102"/>
      <c r="F111" s="102"/>
      <c r="G111" s="102"/>
      <c r="H111" s="102"/>
      <c r="I111" s="102"/>
      <c r="J111" s="102"/>
      <c r="K111" s="102"/>
    </row>
  </sheetData>
  <mergeCells count="3">
    <mergeCell ref="B1:K1"/>
    <mergeCell ref="F106:G106"/>
    <mergeCell ref="F107:I107"/>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X1000"/>
  <sheetViews>
    <sheetView workbookViewId="0"/>
  </sheetViews>
  <sheetFormatPr baseColWidth="10" defaultColWidth="14.44140625" defaultRowHeight="15" customHeight="1" x14ac:dyDescent="0.3"/>
  <cols>
    <col min="1" max="1" width="4.44140625" customWidth="1"/>
    <col min="2" max="3" width="37.109375" customWidth="1"/>
    <col min="4" max="4" width="19.6640625" customWidth="1"/>
    <col min="5" max="5" width="21.44140625" hidden="1" customWidth="1"/>
    <col min="6" max="6" width="26.88671875" hidden="1" customWidth="1"/>
    <col min="7" max="7" width="27.88671875" hidden="1" customWidth="1"/>
    <col min="8" max="8" width="14.88671875" customWidth="1"/>
    <col min="9" max="9" width="13.44140625" customWidth="1"/>
    <col min="10" max="10" width="11.88671875" customWidth="1"/>
    <col min="11" max="11" width="9.109375" hidden="1" customWidth="1"/>
    <col min="12" max="12" width="18.44140625" customWidth="1"/>
    <col min="13" max="13" width="21.44140625" hidden="1" customWidth="1"/>
    <col min="14" max="14" width="11.6640625" hidden="1" customWidth="1"/>
    <col min="15" max="15" width="16.5546875" hidden="1" customWidth="1"/>
    <col min="16" max="18" width="14.109375" hidden="1" customWidth="1"/>
    <col min="19" max="19" width="16.5546875" hidden="1" customWidth="1"/>
    <col min="20" max="22" width="12" hidden="1" customWidth="1"/>
    <col min="23" max="23" width="16.5546875" customWidth="1"/>
    <col min="24" max="35" width="16.5546875" hidden="1" customWidth="1"/>
    <col min="36" max="36" width="16.5546875" customWidth="1"/>
    <col min="37" max="37" width="24.44140625" hidden="1" customWidth="1"/>
    <col min="38" max="38" width="10.6640625" hidden="1" customWidth="1"/>
    <col min="39" max="39" width="12" hidden="1" customWidth="1"/>
    <col min="40" max="50" width="10.6640625" customWidth="1"/>
  </cols>
  <sheetData>
    <row r="1" spans="1:50" ht="15" customHeight="1" x14ac:dyDescent="0.3">
      <c r="A1" s="13"/>
      <c r="B1" s="189" t="s">
        <v>345</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row>
    <row r="2" spans="1:50" ht="46.8" x14ac:dyDescent="0.3">
      <c r="A2" s="1" t="s">
        <v>0</v>
      </c>
      <c r="B2" s="2" t="s">
        <v>1</v>
      </c>
      <c r="C2" s="3" t="s">
        <v>2</v>
      </c>
      <c r="D2" s="2" t="s">
        <v>3</v>
      </c>
      <c r="E2" s="2" t="s">
        <v>4</v>
      </c>
      <c r="F2" s="2" t="s">
        <v>5</v>
      </c>
      <c r="G2" s="2" t="s">
        <v>6</v>
      </c>
      <c r="H2" s="4" t="s">
        <v>7</v>
      </c>
      <c r="I2" s="5" t="s">
        <v>8</v>
      </c>
      <c r="J2" s="5" t="s">
        <v>9</v>
      </c>
      <c r="K2" s="6" t="s">
        <v>10</v>
      </c>
      <c r="L2" s="7" t="s">
        <v>11</v>
      </c>
      <c r="M2" s="8" t="s">
        <v>12</v>
      </c>
      <c r="N2" s="9" t="s">
        <v>13</v>
      </c>
      <c r="O2" s="10" t="s">
        <v>14</v>
      </c>
      <c r="P2" s="10" t="s">
        <v>15</v>
      </c>
      <c r="Q2" s="10" t="s">
        <v>16</v>
      </c>
      <c r="R2" s="10" t="s">
        <v>17</v>
      </c>
      <c r="S2" s="11">
        <v>45777</v>
      </c>
      <c r="T2" s="8" t="s">
        <v>18</v>
      </c>
      <c r="U2" s="11">
        <v>45811</v>
      </c>
      <c r="V2" s="11">
        <v>45815</v>
      </c>
      <c r="W2" s="11">
        <v>45835</v>
      </c>
      <c r="X2" s="8" t="s">
        <v>19</v>
      </c>
      <c r="Y2" s="8" t="s">
        <v>20</v>
      </c>
      <c r="Z2" s="8" t="s">
        <v>21</v>
      </c>
      <c r="AA2" s="8" t="s">
        <v>21</v>
      </c>
      <c r="AB2" s="8" t="s">
        <v>22</v>
      </c>
      <c r="AC2" s="8" t="s">
        <v>22</v>
      </c>
      <c r="AD2" s="8" t="s">
        <v>23</v>
      </c>
      <c r="AE2" s="8" t="s">
        <v>23</v>
      </c>
      <c r="AF2" s="8" t="s">
        <v>24</v>
      </c>
      <c r="AG2" s="8" t="s">
        <v>24</v>
      </c>
      <c r="AH2" s="8" t="s">
        <v>25</v>
      </c>
      <c r="AI2" s="8" t="s">
        <v>25</v>
      </c>
      <c r="AJ2" s="8" t="s">
        <v>26</v>
      </c>
      <c r="AK2" s="12" t="s">
        <v>346</v>
      </c>
      <c r="AL2" s="13" t="s">
        <v>347</v>
      </c>
      <c r="AM2" s="13"/>
      <c r="AN2" s="13"/>
      <c r="AO2" s="13"/>
      <c r="AP2" s="13"/>
      <c r="AQ2" s="13"/>
      <c r="AR2" s="13"/>
      <c r="AS2" s="13"/>
      <c r="AT2" s="13"/>
      <c r="AU2" s="13"/>
      <c r="AV2" s="13"/>
      <c r="AW2" s="13"/>
    </row>
    <row r="3" spans="1:50" ht="15.6" x14ac:dyDescent="0.3">
      <c r="A3" s="14">
        <v>1</v>
      </c>
      <c r="B3" s="15" t="s">
        <v>27</v>
      </c>
      <c r="C3" s="16">
        <v>1061721506</v>
      </c>
      <c r="D3" s="15" t="s">
        <v>28</v>
      </c>
      <c r="E3" s="15" t="s">
        <v>29</v>
      </c>
      <c r="F3" s="15" t="s">
        <v>30</v>
      </c>
      <c r="G3" s="15" t="s">
        <v>31</v>
      </c>
      <c r="H3" s="17">
        <v>45675</v>
      </c>
      <c r="I3" s="17">
        <v>45675</v>
      </c>
      <c r="J3" s="17">
        <v>46021</v>
      </c>
      <c r="K3" s="15">
        <v>342</v>
      </c>
      <c r="L3" s="18">
        <v>59834500</v>
      </c>
      <c r="M3" s="19">
        <v>12</v>
      </c>
      <c r="N3" s="20">
        <v>2634500</v>
      </c>
      <c r="O3" s="20"/>
      <c r="P3" s="20">
        <v>5200000</v>
      </c>
      <c r="Q3" s="20"/>
      <c r="R3" s="20">
        <v>5200000</v>
      </c>
      <c r="S3" s="21">
        <v>5200000</v>
      </c>
      <c r="T3" s="21">
        <v>5200000</v>
      </c>
      <c r="U3" s="20"/>
      <c r="V3" s="20"/>
      <c r="W3" s="20">
        <v>5200000</v>
      </c>
      <c r="X3" s="20"/>
      <c r="Y3" s="20"/>
      <c r="Z3" s="20"/>
      <c r="AA3" s="20"/>
      <c r="AB3" s="20"/>
      <c r="AC3" s="20"/>
      <c r="AD3" s="20"/>
      <c r="AE3" s="20"/>
      <c r="AF3" s="20"/>
      <c r="AG3" s="20"/>
      <c r="AH3" s="20"/>
      <c r="AI3" s="20"/>
      <c r="AJ3" s="20">
        <f t="shared" ref="AJ3:AJ96" si="0">L3-N3-O3-P3-Q3-R3-S3-T3-U3-V3-W3-X3-Y3-Z3-AA3-AB3-AC3-AD3-AE3-AF3-AG3-AH3-AI3</f>
        <v>31200000</v>
      </c>
      <c r="AK3" s="13"/>
      <c r="AL3" s="13" t="s">
        <v>348</v>
      </c>
      <c r="AM3" s="13"/>
      <c r="AN3" s="13"/>
      <c r="AO3" s="13"/>
      <c r="AP3" s="13"/>
      <c r="AQ3" s="13"/>
      <c r="AR3" s="13"/>
      <c r="AS3" s="13"/>
      <c r="AT3" s="13"/>
      <c r="AU3" s="13"/>
      <c r="AV3" s="13"/>
      <c r="AW3" s="13"/>
    </row>
    <row r="4" spans="1:50" ht="15.6" x14ac:dyDescent="0.3">
      <c r="A4" s="14">
        <v>2</v>
      </c>
      <c r="B4" s="15" t="s">
        <v>33</v>
      </c>
      <c r="C4" s="16">
        <v>1118286512</v>
      </c>
      <c r="D4" s="15" t="s">
        <v>34</v>
      </c>
      <c r="E4" s="15" t="s">
        <v>35</v>
      </c>
      <c r="F4" s="15" t="s">
        <v>30</v>
      </c>
      <c r="G4" s="15" t="s">
        <v>31</v>
      </c>
      <c r="H4" s="17">
        <v>45677</v>
      </c>
      <c r="I4" s="17">
        <v>45677</v>
      </c>
      <c r="J4" s="17">
        <v>46006</v>
      </c>
      <c r="K4" s="15">
        <v>325</v>
      </c>
      <c r="L4" s="18">
        <v>43197000</v>
      </c>
      <c r="M4" s="19">
        <v>12</v>
      </c>
      <c r="N4" s="20">
        <v>1963500</v>
      </c>
      <c r="O4" s="20"/>
      <c r="P4" s="20">
        <v>3927000</v>
      </c>
      <c r="Q4" s="20"/>
      <c r="R4" s="20">
        <v>3927000</v>
      </c>
      <c r="S4" s="21">
        <v>3927000</v>
      </c>
      <c r="T4" s="21">
        <v>3927000</v>
      </c>
      <c r="U4" s="20"/>
      <c r="V4" s="20"/>
      <c r="W4" s="20">
        <v>3927000</v>
      </c>
      <c r="X4" s="20"/>
      <c r="Y4" s="20"/>
      <c r="Z4" s="20"/>
      <c r="AA4" s="20"/>
      <c r="AB4" s="20"/>
      <c r="AC4" s="20"/>
      <c r="AD4" s="20"/>
      <c r="AE4" s="20"/>
      <c r="AF4" s="20"/>
      <c r="AG4" s="20"/>
      <c r="AH4" s="20"/>
      <c r="AI4" s="20"/>
      <c r="AJ4" s="20">
        <f t="shared" si="0"/>
        <v>21598500</v>
      </c>
      <c r="AK4" s="13"/>
      <c r="AL4" s="13" t="s">
        <v>348</v>
      </c>
      <c r="AM4" s="13"/>
      <c r="AN4" s="13"/>
      <c r="AO4" s="13"/>
      <c r="AP4" s="13"/>
      <c r="AQ4" s="13"/>
      <c r="AR4" s="13"/>
      <c r="AS4" s="13"/>
      <c r="AT4" s="13"/>
      <c r="AU4" s="13"/>
      <c r="AV4" s="13"/>
      <c r="AW4" s="13"/>
    </row>
    <row r="5" spans="1:50" ht="15.6" x14ac:dyDescent="0.3">
      <c r="A5" s="14">
        <v>3</v>
      </c>
      <c r="B5" s="15" t="s">
        <v>332</v>
      </c>
      <c r="C5" s="16">
        <v>1118285993</v>
      </c>
      <c r="D5" s="15" t="s">
        <v>37</v>
      </c>
      <c r="E5" s="15" t="s">
        <v>38</v>
      </c>
      <c r="F5" s="15" t="s">
        <v>39</v>
      </c>
      <c r="G5" s="15" t="s">
        <v>31</v>
      </c>
      <c r="H5" s="17">
        <v>45677</v>
      </c>
      <c r="I5" s="17">
        <v>45677</v>
      </c>
      <c r="J5" s="17">
        <v>46006</v>
      </c>
      <c r="K5" s="15">
        <v>325</v>
      </c>
      <c r="L5" s="18">
        <v>43197000</v>
      </c>
      <c r="M5" s="19">
        <v>12</v>
      </c>
      <c r="N5" s="20">
        <v>1963500</v>
      </c>
      <c r="O5" s="20"/>
      <c r="P5" s="20">
        <v>3927000</v>
      </c>
      <c r="Q5" s="20"/>
      <c r="R5" s="20">
        <v>3927000</v>
      </c>
      <c r="S5" s="21">
        <v>3927000</v>
      </c>
      <c r="T5" s="21">
        <v>3927000</v>
      </c>
      <c r="U5" s="20"/>
      <c r="V5" s="20"/>
      <c r="W5" s="20">
        <v>3927000</v>
      </c>
      <c r="X5" s="20"/>
      <c r="Y5" s="20"/>
      <c r="Z5" s="20"/>
      <c r="AA5" s="20"/>
      <c r="AB5" s="20"/>
      <c r="AC5" s="20"/>
      <c r="AD5" s="20"/>
      <c r="AE5" s="20"/>
      <c r="AF5" s="20"/>
      <c r="AG5" s="20"/>
      <c r="AH5" s="20"/>
      <c r="AI5" s="20"/>
      <c r="AJ5" s="20">
        <f t="shared" si="0"/>
        <v>21598500</v>
      </c>
      <c r="AK5" s="13"/>
      <c r="AL5" s="13" t="s">
        <v>348</v>
      </c>
      <c r="AM5" s="13"/>
      <c r="AN5" s="13"/>
      <c r="AO5" s="13"/>
      <c r="AP5" s="13"/>
      <c r="AQ5" s="13"/>
      <c r="AR5" s="13"/>
      <c r="AS5" s="13"/>
      <c r="AT5" s="13"/>
      <c r="AU5" s="13"/>
      <c r="AV5" s="13"/>
      <c r="AW5" s="13"/>
    </row>
    <row r="6" spans="1:50" ht="15.6" x14ac:dyDescent="0.3">
      <c r="A6" s="14">
        <v>4</v>
      </c>
      <c r="B6" s="15" t="s">
        <v>40</v>
      </c>
      <c r="C6" s="16">
        <v>16457640</v>
      </c>
      <c r="D6" s="15" t="s">
        <v>41</v>
      </c>
      <c r="E6" s="15" t="s">
        <v>42</v>
      </c>
      <c r="F6" s="15" t="s">
        <v>30</v>
      </c>
      <c r="G6" s="15" t="s">
        <v>31</v>
      </c>
      <c r="H6" s="17">
        <v>45680</v>
      </c>
      <c r="I6" s="17">
        <v>45680</v>
      </c>
      <c r="J6" s="17">
        <v>46021</v>
      </c>
      <c r="K6" s="15">
        <v>337</v>
      </c>
      <c r="L6" s="18">
        <v>45160500</v>
      </c>
      <c r="M6" s="19">
        <v>12</v>
      </c>
      <c r="N6" s="20">
        <v>1963500</v>
      </c>
      <c r="O6" s="20"/>
      <c r="P6" s="20">
        <v>3927000</v>
      </c>
      <c r="Q6" s="20"/>
      <c r="R6" s="20">
        <v>3927000</v>
      </c>
      <c r="S6" s="21">
        <v>3927000</v>
      </c>
      <c r="T6" s="20"/>
      <c r="U6" s="21">
        <v>3927000</v>
      </c>
      <c r="V6" s="20"/>
      <c r="W6" s="20">
        <v>3927000</v>
      </c>
      <c r="X6" s="20"/>
      <c r="Y6" s="20"/>
      <c r="Z6" s="20"/>
      <c r="AA6" s="20"/>
      <c r="AB6" s="20"/>
      <c r="AC6" s="20"/>
      <c r="AD6" s="20"/>
      <c r="AE6" s="20"/>
      <c r="AF6" s="20"/>
      <c r="AG6" s="20"/>
      <c r="AH6" s="20"/>
      <c r="AI6" s="20"/>
      <c r="AJ6" s="20">
        <f t="shared" si="0"/>
        <v>23562000</v>
      </c>
      <c r="AK6" s="13"/>
      <c r="AL6" s="121" t="s">
        <v>348</v>
      </c>
      <c r="AM6" s="122"/>
      <c r="AN6" s="122"/>
      <c r="AO6" s="122"/>
      <c r="AP6" s="122"/>
      <c r="AQ6" s="122"/>
      <c r="AR6" s="122"/>
      <c r="AS6" s="122"/>
      <c r="AT6" s="122"/>
      <c r="AU6" s="122"/>
      <c r="AV6" s="122"/>
      <c r="AW6" s="122"/>
      <c r="AX6" s="122"/>
    </row>
    <row r="7" spans="1:50" ht="15.6" x14ac:dyDescent="0.3">
      <c r="A7" s="14">
        <v>5</v>
      </c>
      <c r="B7" s="15" t="s">
        <v>334</v>
      </c>
      <c r="C7" s="16">
        <v>31487789</v>
      </c>
      <c r="D7" s="15" t="s">
        <v>44</v>
      </c>
      <c r="E7" s="15" t="s">
        <v>45</v>
      </c>
      <c r="F7" s="15" t="s">
        <v>30</v>
      </c>
      <c r="G7" s="15" t="s">
        <v>31</v>
      </c>
      <c r="H7" s="17">
        <v>45682</v>
      </c>
      <c r="I7" s="17">
        <v>45316</v>
      </c>
      <c r="J7" s="17">
        <v>46021</v>
      </c>
      <c r="K7" s="15">
        <v>335</v>
      </c>
      <c r="L7" s="18">
        <v>59834500</v>
      </c>
      <c r="M7" s="19">
        <v>12</v>
      </c>
      <c r="N7" s="20">
        <v>2634500</v>
      </c>
      <c r="O7" s="20"/>
      <c r="P7" s="20">
        <v>5200000</v>
      </c>
      <c r="Q7" s="20"/>
      <c r="R7" s="20">
        <v>5200000</v>
      </c>
      <c r="S7" s="21">
        <v>5200000</v>
      </c>
      <c r="T7" s="21">
        <v>5200000</v>
      </c>
      <c r="U7" s="20"/>
      <c r="V7" s="20"/>
      <c r="W7" s="20">
        <v>5200000</v>
      </c>
      <c r="X7" s="20"/>
      <c r="Y7" s="20"/>
      <c r="Z7" s="20"/>
      <c r="AA7" s="20"/>
      <c r="AB7" s="20"/>
      <c r="AC7" s="20"/>
      <c r="AD7" s="20"/>
      <c r="AE7" s="20"/>
      <c r="AF7" s="20"/>
      <c r="AG7" s="20"/>
      <c r="AH7" s="20"/>
      <c r="AI7" s="20"/>
      <c r="AJ7" s="20">
        <f t="shared" si="0"/>
        <v>31200000</v>
      </c>
      <c r="AK7" s="22"/>
      <c r="AL7" s="13" t="s">
        <v>348</v>
      </c>
      <c r="AM7" s="13"/>
      <c r="AN7" s="13"/>
      <c r="AO7" s="13"/>
      <c r="AP7" s="13"/>
      <c r="AQ7" s="13"/>
      <c r="AR7" s="13"/>
      <c r="AS7" s="13"/>
      <c r="AT7" s="13"/>
      <c r="AU7" s="13"/>
      <c r="AV7" s="13"/>
      <c r="AW7" s="13"/>
    </row>
    <row r="8" spans="1:50" ht="15.6" x14ac:dyDescent="0.3">
      <c r="A8" s="14">
        <v>6</v>
      </c>
      <c r="B8" s="15" t="s">
        <v>320</v>
      </c>
      <c r="C8" s="16">
        <v>31476734</v>
      </c>
      <c r="D8" s="15" t="s">
        <v>47</v>
      </c>
      <c r="E8" s="15" t="s">
        <v>48</v>
      </c>
      <c r="F8" s="15" t="s">
        <v>30</v>
      </c>
      <c r="G8" s="15" t="s">
        <v>49</v>
      </c>
      <c r="H8" s="23">
        <v>45686</v>
      </c>
      <c r="I8" s="23">
        <v>45686</v>
      </c>
      <c r="J8" s="17">
        <v>46021</v>
      </c>
      <c r="K8" s="15">
        <v>301</v>
      </c>
      <c r="L8" s="18">
        <v>20700000</v>
      </c>
      <c r="M8" s="19">
        <v>12</v>
      </c>
      <c r="N8" s="20"/>
      <c r="O8" s="20">
        <v>900000</v>
      </c>
      <c r="P8" s="20">
        <v>1800000</v>
      </c>
      <c r="Q8" s="20"/>
      <c r="R8" s="20">
        <v>1800000</v>
      </c>
      <c r="S8" s="21">
        <v>1800000</v>
      </c>
      <c r="T8" s="21">
        <v>1800000</v>
      </c>
      <c r="U8" s="20"/>
      <c r="V8" s="20"/>
      <c r="W8" s="20">
        <v>1800000</v>
      </c>
      <c r="X8" s="20"/>
      <c r="Y8" s="20"/>
      <c r="Z8" s="20"/>
      <c r="AA8" s="20"/>
      <c r="AB8" s="20"/>
      <c r="AC8" s="20"/>
      <c r="AD8" s="20"/>
      <c r="AE8" s="20"/>
      <c r="AF8" s="20"/>
      <c r="AG8" s="20"/>
      <c r="AH8" s="20"/>
      <c r="AI8" s="20"/>
      <c r="AJ8" s="20">
        <f t="shared" si="0"/>
        <v>10800000</v>
      </c>
      <c r="AK8" s="13"/>
      <c r="AL8" s="13" t="s">
        <v>348</v>
      </c>
      <c r="AM8" s="13"/>
      <c r="AN8" s="13"/>
      <c r="AO8" s="13"/>
      <c r="AP8" s="13"/>
      <c r="AQ8" s="13"/>
      <c r="AR8" s="13"/>
      <c r="AS8" s="13"/>
      <c r="AT8" s="13"/>
      <c r="AU8" s="13"/>
      <c r="AV8" s="13"/>
      <c r="AW8" s="13"/>
    </row>
    <row r="9" spans="1:50" ht="15.6" x14ac:dyDescent="0.3">
      <c r="A9" s="14">
        <v>7</v>
      </c>
      <c r="B9" s="15" t="s">
        <v>50</v>
      </c>
      <c r="C9" s="16">
        <v>31475449</v>
      </c>
      <c r="D9" s="15" t="s">
        <v>51</v>
      </c>
      <c r="E9" s="15" t="s">
        <v>52</v>
      </c>
      <c r="F9" s="15" t="s">
        <v>30</v>
      </c>
      <c r="G9" s="15" t="s">
        <v>53</v>
      </c>
      <c r="H9" s="23">
        <v>45686</v>
      </c>
      <c r="I9" s="23">
        <v>45686</v>
      </c>
      <c r="J9" s="17">
        <v>46006</v>
      </c>
      <c r="K9" s="15">
        <v>316</v>
      </c>
      <c r="L9" s="18">
        <v>43197000</v>
      </c>
      <c r="M9" s="19">
        <v>12</v>
      </c>
      <c r="N9" s="20"/>
      <c r="O9" s="20">
        <v>1963500</v>
      </c>
      <c r="P9" s="20">
        <v>3927000</v>
      </c>
      <c r="Q9" s="20"/>
      <c r="R9" s="20">
        <v>3927000</v>
      </c>
      <c r="S9" s="21">
        <v>3927000</v>
      </c>
      <c r="T9" s="21">
        <v>3927000</v>
      </c>
      <c r="U9" s="20"/>
      <c r="V9" s="20"/>
      <c r="W9" s="20">
        <v>3927000</v>
      </c>
      <c r="X9" s="20"/>
      <c r="Y9" s="20"/>
      <c r="Z9" s="20"/>
      <c r="AA9" s="20"/>
      <c r="AB9" s="20"/>
      <c r="AC9" s="20"/>
      <c r="AD9" s="20"/>
      <c r="AE9" s="20"/>
      <c r="AF9" s="20"/>
      <c r="AG9" s="20"/>
      <c r="AH9" s="20"/>
      <c r="AI9" s="20"/>
      <c r="AJ9" s="20">
        <f t="shared" si="0"/>
        <v>21598500</v>
      </c>
      <c r="AK9" s="13"/>
      <c r="AL9" s="13" t="s">
        <v>348</v>
      </c>
      <c r="AM9" s="13"/>
      <c r="AN9" s="13"/>
      <c r="AO9" s="13"/>
      <c r="AP9" s="13"/>
      <c r="AQ9" s="13"/>
      <c r="AR9" s="13"/>
      <c r="AS9" s="13"/>
      <c r="AT9" s="13"/>
      <c r="AU9" s="13"/>
      <c r="AV9" s="13"/>
      <c r="AW9" s="13"/>
    </row>
    <row r="10" spans="1:50" ht="15.6" x14ac:dyDescent="0.3">
      <c r="A10" s="14">
        <v>8</v>
      </c>
      <c r="B10" s="24" t="s">
        <v>57</v>
      </c>
      <c r="C10" s="16">
        <v>1005785716</v>
      </c>
      <c r="D10" s="15" t="s">
        <v>58</v>
      </c>
      <c r="E10" s="15" t="s">
        <v>29</v>
      </c>
      <c r="F10" s="15" t="s">
        <v>30</v>
      </c>
      <c r="G10" s="15" t="s">
        <v>59</v>
      </c>
      <c r="H10" s="23">
        <v>45687</v>
      </c>
      <c r="I10" s="23">
        <v>45687</v>
      </c>
      <c r="J10" s="17">
        <v>46006</v>
      </c>
      <c r="K10" s="15">
        <v>315</v>
      </c>
      <c r="L10" s="18">
        <v>26620000</v>
      </c>
      <c r="M10" s="19">
        <v>12</v>
      </c>
      <c r="N10" s="20"/>
      <c r="O10" s="20">
        <v>1210000</v>
      </c>
      <c r="P10" s="20">
        <v>2420000</v>
      </c>
      <c r="Q10" s="20"/>
      <c r="R10" s="20">
        <v>2420000</v>
      </c>
      <c r="S10" s="21">
        <v>2420000</v>
      </c>
      <c r="T10" s="21">
        <v>2420000</v>
      </c>
      <c r="U10" s="20"/>
      <c r="V10" s="20"/>
      <c r="W10" s="20">
        <v>2420000</v>
      </c>
      <c r="X10" s="20"/>
      <c r="Y10" s="20"/>
      <c r="Z10" s="20"/>
      <c r="AA10" s="20"/>
      <c r="AB10" s="20"/>
      <c r="AC10" s="20"/>
      <c r="AD10" s="20"/>
      <c r="AE10" s="20"/>
      <c r="AF10" s="20"/>
      <c r="AG10" s="20"/>
      <c r="AH10" s="20"/>
      <c r="AI10" s="20"/>
      <c r="AJ10" s="20">
        <f t="shared" si="0"/>
        <v>13310000</v>
      </c>
      <c r="AK10" s="13"/>
      <c r="AL10" s="13" t="s">
        <v>348</v>
      </c>
      <c r="AM10" s="13"/>
      <c r="AN10" s="13"/>
      <c r="AO10" s="13"/>
      <c r="AP10" s="13"/>
      <c r="AQ10" s="13"/>
      <c r="AR10" s="13"/>
      <c r="AS10" s="13"/>
      <c r="AT10" s="13"/>
      <c r="AU10" s="13"/>
      <c r="AV10" s="13"/>
      <c r="AW10" s="13"/>
    </row>
    <row r="11" spans="1:50" ht="15.6" x14ac:dyDescent="0.3">
      <c r="A11" s="14">
        <v>9</v>
      </c>
      <c r="B11" s="24" t="s">
        <v>60</v>
      </c>
      <c r="C11" s="16">
        <v>1118298717</v>
      </c>
      <c r="D11" s="15" t="s">
        <v>61</v>
      </c>
      <c r="E11" s="15" t="s">
        <v>62</v>
      </c>
      <c r="F11" s="15" t="s">
        <v>30</v>
      </c>
      <c r="G11" s="15" t="s">
        <v>31</v>
      </c>
      <c r="H11" s="23">
        <v>45687</v>
      </c>
      <c r="I11" s="23">
        <v>45687</v>
      </c>
      <c r="J11" s="17">
        <v>46006</v>
      </c>
      <c r="K11" s="15">
        <v>315</v>
      </c>
      <c r="L11" s="18">
        <v>26620000</v>
      </c>
      <c r="M11" s="19">
        <v>12</v>
      </c>
      <c r="N11" s="20"/>
      <c r="O11" s="20">
        <v>1210000</v>
      </c>
      <c r="P11" s="20">
        <v>2420000</v>
      </c>
      <c r="Q11" s="20"/>
      <c r="R11" s="20">
        <v>2420000</v>
      </c>
      <c r="S11" s="21">
        <v>2420000</v>
      </c>
      <c r="T11" s="21">
        <v>2420000</v>
      </c>
      <c r="U11" s="20"/>
      <c r="V11" s="20"/>
      <c r="W11" s="20">
        <v>2420000</v>
      </c>
      <c r="X11" s="20"/>
      <c r="Y11" s="20"/>
      <c r="Z11" s="20"/>
      <c r="AA11" s="20"/>
      <c r="AB11" s="20"/>
      <c r="AC11" s="20"/>
      <c r="AD11" s="20"/>
      <c r="AE11" s="20"/>
      <c r="AF11" s="20"/>
      <c r="AG11" s="20"/>
      <c r="AH11" s="20"/>
      <c r="AI11" s="20"/>
      <c r="AJ11" s="20">
        <f t="shared" si="0"/>
        <v>13310000</v>
      </c>
      <c r="AK11" s="13"/>
      <c r="AL11" s="13" t="s">
        <v>348</v>
      </c>
      <c r="AM11" s="13"/>
      <c r="AN11" s="13"/>
      <c r="AO11" s="13"/>
      <c r="AP11" s="13"/>
      <c r="AQ11" s="13"/>
      <c r="AR11" s="13"/>
      <c r="AS11" s="13"/>
      <c r="AT11" s="13"/>
      <c r="AU11" s="13"/>
      <c r="AV11" s="13"/>
      <c r="AW11" s="13"/>
    </row>
    <row r="12" spans="1:50" ht="15.6" x14ac:dyDescent="0.3">
      <c r="A12" s="14">
        <v>10</v>
      </c>
      <c r="B12" s="24" t="s">
        <v>64</v>
      </c>
      <c r="C12" s="16">
        <v>1118287494</v>
      </c>
      <c r="D12" s="15" t="s">
        <v>65</v>
      </c>
      <c r="E12" s="15" t="s">
        <v>66</v>
      </c>
      <c r="F12" s="15" t="s">
        <v>67</v>
      </c>
      <c r="G12" s="15" t="s">
        <v>31</v>
      </c>
      <c r="H12" s="23">
        <v>45687</v>
      </c>
      <c r="I12" s="23">
        <v>45687</v>
      </c>
      <c r="J12" s="17">
        <v>46006</v>
      </c>
      <c r="K12" s="15">
        <v>315</v>
      </c>
      <c r="L12" s="18">
        <v>26620000</v>
      </c>
      <c r="M12" s="19">
        <v>12</v>
      </c>
      <c r="N12" s="20"/>
      <c r="O12" s="20">
        <v>1210000</v>
      </c>
      <c r="P12" s="20">
        <v>2420000</v>
      </c>
      <c r="Q12" s="20"/>
      <c r="R12" s="20">
        <v>2420000</v>
      </c>
      <c r="S12" s="21">
        <v>2420000</v>
      </c>
      <c r="T12" s="21">
        <v>2420000</v>
      </c>
      <c r="U12" s="20"/>
      <c r="V12" s="20"/>
      <c r="W12" s="20">
        <v>2420000</v>
      </c>
      <c r="X12" s="20"/>
      <c r="Y12" s="20"/>
      <c r="Z12" s="20"/>
      <c r="AA12" s="20"/>
      <c r="AB12" s="20"/>
      <c r="AC12" s="20"/>
      <c r="AD12" s="20"/>
      <c r="AE12" s="20"/>
      <c r="AF12" s="20"/>
      <c r="AG12" s="20"/>
      <c r="AH12" s="20"/>
      <c r="AI12" s="20"/>
      <c r="AJ12" s="20">
        <f t="shared" si="0"/>
        <v>13310000</v>
      </c>
      <c r="AK12" s="13"/>
      <c r="AL12" s="13" t="s">
        <v>348</v>
      </c>
      <c r="AM12" s="13"/>
      <c r="AN12" s="13"/>
      <c r="AO12" s="13"/>
      <c r="AP12" s="13"/>
      <c r="AQ12" s="13"/>
      <c r="AR12" s="13"/>
      <c r="AS12" s="13"/>
      <c r="AT12" s="13"/>
      <c r="AU12" s="13"/>
      <c r="AV12" s="13"/>
      <c r="AW12" s="13"/>
    </row>
    <row r="13" spans="1:50" ht="15.6" x14ac:dyDescent="0.3">
      <c r="A13" s="14">
        <v>11</v>
      </c>
      <c r="B13" s="15" t="s">
        <v>68</v>
      </c>
      <c r="C13" s="16">
        <v>31485502</v>
      </c>
      <c r="D13" s="15" t="s">
        <v>69</v>
      </c>
      <c r="E13" s="15" t="s">
        <v>35</v>
      </c>
      <c r="F13" s="15" t="s">
        <v>30</v>
      </c>
      <c r="G13" s="15" t="s">
        <v>53</v>
      </c>
      <c r="H13" s="23">
        <v>45687</v>
      </c>
      <c r="I13" s="23">
        <v>45687</v>
      </c>
      <c r="J13" s="17">
        <v>46006</v>
      </c>
      <c r="K13" s="15">
        <v>315</v>
      </c>
      <c r="L13" s="18">
        <v>23100000</v>
      </c>
      <c r="M13" s="19">
        <v>12</v>
      </c>
      <c r="N13" s="20"/>
      <c r="O13" s="20">
        <v>1050000</v>
      </c>
      <c r="P13" s="20">
        <v>2100000</v>
      </c>
      <c r="Q13" s="20"/>
      <c r="R13" s="20">
        <v>2100000</v>
      </c>
      <c r="S13" s="21">
        <v>2100000</v>
      </c>
      <c r="T13" s="21">
        <v>2100000</v>
      </c>
      <c r="U13" s="20"/>
      <c r="V13" s="20"/>
      <c r="W13" s="20">
        <v>2100000</v>
      </c>
      <c r="X13" s="20"/>
      <c r="Y13" s="20"/>
      <c r="Z13" s="20"/>
      <c r="AA13" s="20"/>
      <c r="AB13" s="20"/>
      <c r="AC13" s="20"/>
      <c r="AD13" s="20"/>
      <c r="AE13" s="20"/>
      <c r="AF13" s="20"/>
      <c r="AG13" s="20"/>
      <c r="AH13" s="20"/>
      <c r="AI13" s="20"/>
      <c r="AJ13" s="20">
        <f t="shared" si="0"/>
        <v>11550000</v>
      </c>
      <c r="AK13" s="13"/>
      <c r="AL13" s="89" t="s">
        <v>348</v>
      </c>
      <c r="AM13" s="89" t="s">
        <v>349</v>
      </c>
      <c r="AN13" s="89"/>
      <c r="AO13" s="89"/>
      <c r="AP13" s="89"/>
      <c r="AQ13" s="89"/>
      <c r="AR13" s="89"/>
      <c r="AS13" s="89"/>
      <c r="AT13" s="89"/>
      <c r="AU13" s="89"/>
      <c r="AV13" s="89"/>
      <c r="AW13" s="89"/>
    </row>
    <row r="14" spans="1:50" ht="15.6" x14ac:dyDescent="0.3">
      <c r="A14" s="14">
        <v>12</v>
      </c>
      <c r="B14" s="24" t="s">
        <v>322</v>
      </c>
      <c r="C14" s="16">
        <v>16454607</v>
      </c>
      <c r="D14" s="15" t="s">
        <v>74</v>
      </c>
      <c r="E14" s="15" t="s">
        <v>75</v>
      </c>
      <c r="F14" s="15" t="s">
        <v>76</v>
      </c>
      <c r="G14" s="15" t="s">
        <v>77</v>
      </c>
      <c r="H14" s="23">
        <v>45688</v>
      </c>
      <c r="I14" s="23">
        <v>45688</v>
      </c>
      <c r="J14" s="17">
        <v>46006</v>
      </c>
      <c r="K14" s="15">
        <v>315</v>
      </c>
      <c r="L14" s="18">
        <v>19800000</v>
      </c>
      <c r="M14" s="19">
        <v>12</v>
      </c>
      <c r="N14" s="20"/>
      <c r="O14" s="20">
        <v>900000</v>
      </c>
      <c r="P14" s="20">
        <v>1800000</v>
      </c>
      <c r="Q14" s="20"/>
      <c r="R14" s="20">
        <v>1800000</v>
      </c>
      <c r="S14" s="21">
        <v>1800000</v>
      </c>
      <c r="T14" s="21">
        <v>1800000</v>
      </c>
      <c r="U14" s="20"/>
      <c r="V14" s="20"/>
      <c r="W14" s="20">
        <v>1800000</v>
      </c>
      <c r="X14" s="20"/>
      <c r="Y14" s="20"/>
      <c r="Z14" s="20"/>
      <c r="AA14" s="20"/>
      <c r="AB14" s="20"/>
      <c r="AC14" s="20"/>
      <c r="AD14" s="20"/>
      <c r="AE14" s="20"/>
      <c r="AF14" s="20"/>
      <c r="AG14" s="20"/>
      <c r="AH14" s="20"/>
      <c r="AI14" s="20"/>
      <c r="AJ14" s="20">
        <f t="shared" si="0"/>
        <v>9900000</v>
      </c>
      <c r="AK14" s="13"/>
      <c r="AL14" s="122" t="s">
        <v>348</v>
      </c>
      <c r="AM14" s="122"/>
      <c r="AN14" s="122"/>
      <c r="AO14" s="122"/>
      <c r="AP14" s="122"/>
      <c r="AQ14" s="122"/>
      <c r="AR14" s="122"/>
      <c r="AS14" s="122"/>
      <c r="AT14" s="122"/>
      <c r="AU14" s="122"/>
      <c r="AV14" s="122"/>
      <c r="AW14" s="122"/>
      <c r="AX14" s="122"/>
    </row>
    <row r="15" spans="1:50" ht="15.6" x14ac:dyDescent="0.3">
      <c r="A15" s="14">
        <v>13</v>
      </c>
      <c r="B15" s="24" t="s">
        <v>331</v>
      </c>
      <c r="C15" s="16">
        <v>1118301461</v>
      </c>
      <c r="D15" s="15" t="s">
        <v>79</v>
      </c>
      <c r="E15" s="15" t="s">
        <v>75</v>
      </c>
      <c r="F15" s="15" t="s">
        <v>39</v>
      </c>
      <c r="G15" s="15" t="s">
        <v>80</v>
      </c>
      <c r="H15" s="23">
        <v>45688</v>
      </c>
      <c r="I15" s="23">
        <v>45688</v>
      </c>
      <c r="J15" s="17">
        <v>46006</v>
      </c>
      <c r="K15" s="15">
        <v>315</v>
      </c>
      <c r="L15" s="18">
        <v>19800000</v>
      </c>
      <c r="M15" s="19">
        <v>12</v>
      </c>
      <c r="N15" s="20"/>
      <c r="O15" s="20">
        <v>900000</v>
      </c>
      <c r="P15" s="20">
        <v>1800000</v>
      </c>
      <c r="Q15" s="20"/>
      <c r="R15" s="20">
        <v>1800000</v>
      </c>
      <c r="S15" s="21">
        <v>1800000</v>
      </c>
      <c r="T15" s="21">
        <v>1800000</v>
      </c>
      <c r="U15" s="20"/>
      <c r="V15" s="20"/>
      <c r="W15" s="20">
        <v>1800000</v>
      </c>
      <c r="X15" s="20"/>
      <c r="Y15" s="20"/>
      <c r="Z15" s="20"/>
      <c r="AA15" s="20"/>
      <c r="AB15" s="20"/>
      <c r="AC15" s="20"/>
      <c r="AD15" s="20"/>
      <c r="AE15" s="20"/>
      <c r="AF15" s="20"/>
      <c r="AG15" s="20"/>
      <c r="AH15" s="20"/>
      <c r="AI15" s="20"/>
      <c r="AJ15" s="20">
        <f t="shared" si="0"/>
        <v>9900000</v>
      </c>
      <c r="AK15" s="13"/>
      <c r="AL15" s="13" t="s">
        <v>348</v>
      </c>
      <c r="AM15" s="13"/>
      <c r="AN15" s="13"/>
      <c r="AO15" s="13"/>
      <c r="AP15" s="13"/>
      <c r="AQ15" s="13"/>
      <c r="AR15" s="13"/>
      <c r="AS15" s="13"/>
      <c r="AT15" s="13"/>
      <c r="AU15" s="13"/>
      <c r="AV15" s="13"/>
      <c r="AW15" s="13"/>
    </row>
    <row r="16" spans="1:50" ht="15.75" customHeight="1" x14ac:dyDescent="0.3">
      <c r="A16" s="14">
        <v>14</v>
      </c>
      <c r="B16" s="24" t="s">
        <v>81</v>
      </c>
      <c r="C16" s="16">
        <v>94193787</v>
      </c>
      <c r="D16" s="15" t="s">
        <v>82</v>
      </c>
      <c r="E16" s="15" t="s">
        <v>75</v>
      </c>
      <c r="F16" s="15" t="s">
        <v>76</v>
      </c>
      <c r="G16" s="15" t="s">
        <v>77</v>
      </c>
      <c r="H16" s="23">
        <v>45688</v>
      </c>
      <c r="I16" s="23">
        <v>45688</v>
      </c>
      <c r="J16" s="17">
        <v>46006</v>
      </c>
      <c r="K16" s="15">
        <v>315</v>
      </c>
      <c r="L16" s="18">
        <v>19800000</v>
      </c>
      <c r="M16" s="19">
        <v>12</v>
      </c>
      <c r="N16" s="20"/>
      <c r="O16" s="20">
        <v>900000</v>
      </c>
      <c r="P16" s="20">
        <v>1800000</v>
      </c>
      <c r="Q16" s="20"/>
      <c r="R16" s="20">
        <v>1800000</v>
      </c>
      <c r="S16" s="21">
        <v>1800000</v>
      </c>
      <c r="T16" s="21">
        <v>1800000</v>
      </c>
      <c r="U16" s="20"/>
      <c r="V16" s="20"/>
      <c r="W16" s="20">
        <v>1800000</v>
      </c>
      <c r="X16" s="20"/>
      <c r="Y16" s="20"/>
      <c r="Z16" s="20"/>
      <c r="AA16" s="20"/>
      <c r="AB16" s="20"/>
      <c r="AC16" s="20"/>
      <c r="AD16" s="20"/>
      <c r="AE16" s="20"/>
      <c r="AF16" s="20"/>
      <c r="AG16" s="20"/>
      <c r="AH16" s="20"/>
      <c r="AI16" s="20"/>
      <c r="AJ16" s="20">
        <f t="shared" si="0"/>
        <v>9900000</v>
      </c>
      <c r="AK16" s="13"/>
      <c r="AL16" s="13" t="s">
        <v>348</v>
      </c>
      <c r="AM16" s="13"/>
      <c r="AN16" s="13"/>
      <c r="AO16" s="13"/>
      <c r="AP16" s="13"/>
      <c r="AQ16" s="13"/>
      <c r="AR16" s="13"/>
      <c r="AS16" s="13"/>
      <c r="AT16" s="13"/>
      <c r="AU16" s="13"/>
      <c r="AV16" s="13"/>
      <c r="AW16" s="13"/>
    </row>
    <row r="17" spans="1:49" ht="15.6" x14ac:dyDescent="0.3">
      <c r="A17" s="14">
        <v>15</v>
      </c>
      <c r="B17" s="24" t="s">
        <v>85</v>
      </c>
      <c r="C17" s="16">
        <v>27149631</v>
      </c>
      <c r="D17" s="15" t="s">
        <v>86</v>
      </c>
      <c r="E17" s="15" t="s">
        <v>75</v>
      </c>
      <c r="F17" s="15" t="s">
        <v>39</v>
      </c>
      <c r="G17" s="15" t="s">
        <v>80</v>
      </c>
      <c r="H17" s="23">
        <v>45688</v>
      </c>
      <c r="I17" s="23">
        <v>45688</v>
      </c>
      <c r="J17" s="17">
        <v>46006</v>
      </c>
      <c r="K17" s="15">
        <v>315</v>
      </c>
      <c r="L17" s="18">
        <v>19800000</v>
      </c>
      <c r="M17" s="19">
        <v>12</v>
      </c>
      <c r="N17" s="20"/>
      <c r="O17" s="20">
        <v>900000</v>
      </c>
      <c r="P17" s="20">
        <v>1800000</v>
      </c>
      <c r="Q17" s="20"/>
      <c r="R17" s="20">
        <v>1800000</v>
      </c>
      <c r="S17" s="21">
        <v>1800000</v>
      </c>
      <c r="T17" s="21">
        <v>1800000</v>
      </c>
      <c r="U17" s="20"/>
      <c r="V17" s="20"/>
      <c r="W17" s="20">
        <v>1800000</v>
      </c>
      <c r="X17" s="20"/>
      <c r="Y17" s="20"/>
      <c r="Z17" s="20"/>
      <c r="AA17" s="20"/>
      <c r="AB17" s="20"/>
      <c r="AC17" s="20"/>
      <c r="AD17" s="20"/>
      <c r="AE17" s="20"/>
      <c r="AF17" s="20"/>
      <c r="AG17" s="20"/>
      <c r="AH17" s="20"/>
      <c r="AI17" s="20"/>
      <c r="AJ17" s="20">
        <f t="shared" si="0"/>
        <v>9900000</v>
      </c>
      <c r="AK17" s="13"/>
      <c r="AL17" s="13" t="s">
        <v>348</v>
      </c>
      <c r="AM17" s="13"/>
      <c r="AN17" s="13"/>
      <c r="AO17" s="13"/>
      <c r="AP17" s="13"/>
      <c r="AQ17" s="13"/>
      <c r="AR17" s="13"/>
      <c r="AS17" s="13"/>
      <c r="AT17" s="13"/>
      <c r="AU17" s="13"/>
      <c r="AV17" s="13"/>
      <c r="AW17" s="13"/>
    </row>
    <row r="18" spans="1:49" ht="15.75" customHeight="1" x14ac:dyDescent="0.3">
      <c r="A18" s="14">
        <v>16</v>
      </c>
      <c r="B18" s="24" t="s">
        <v>87</v>
      </c>
      <c r="C18" s="16">
        <v>6549670</v>
      </c>
      <c r="D18" s="15" t="s">
        <v>88</v>
      </c>
      <c r="E18" s="15" t="s">
        <v>89</v>
      </c>
      <c r="F18" s="15" t="s">
        <v>30</v>
      </c>
      <c r="G18" s="15" t="s">
        <v>31</v>
      </c>
      <c r="H18" s="23">
        <v>45688</v>
      </c>
      <c r="I18" s="23">
        <v>45688</v>
      </c>
      <c r="J18" s="17">
        <v>46006</v>
      </c>
      <c r="K18" s="15">
        <v>315</v>
      </c>
      <c r="L18" s="18">
        <v>43197000</v>
      </c>
      <c r="M18" s="19">
        <v>12</v>
      </c>
      <c r="N18" s="20"/>
      <c r="O18" s="20">
        <v>1963500</v>
      </c>
      <c r="P18" s="20">
        <v>3927000</v>
      </c>
      <c r="Q18" s="20"/>
      <c r="R18" s="20">
        <v>3927000</v>
      </c>
      <c r="S18" s="21">
        <v>3927000</v>
      </c>
      <c r="T18" s="21">
        <v>3927000</v>
      </c>
      <c r="U18" s="20"/>
      <c r="V18" s="20"/>
      <c r="W18" s="20">
        <v>3927000</v>
      </c>
      <c r="X18" s="20"/>
      <c r="Y18" s="20"/>
      <c r="Z18" s="20"/>
      <c r="AA18" s="20"/>
      <c r="AB18" s="20"/>
      <c r="AC18" s="20"/>
      <c r="AD18" s="20"/>
      <c r="AE18" s="20"/>
      <c r="AF18" s="20"/>
      <c r="AG18" s="20"/>
      <c r="AH18" s="20"/>
      <c r="AI18" s="20"/>
      <c r="AJ18" s="20">
        <f t="shared" si="0"/>
        <v>21598500</v>
      </c>
      <c r="AK18" s="13"/>
      <c r="AL18" s="13" t="s">
        <v>348</v>
      </c>
      <c r="AM18" s="13"/>
      <c r="AN18" s="13"/>
      <c r="AO18" s="13"/>
      <c r="AP18" s="13"/>
      <c r="AQ18" s="13"/>
      <c r="AR18" s="13"/>
      <c r="AS18" s="13"/>
      <c r="AT18" s="13"/>
      <c r="AU18" s="13"/>
      <c r="AV18" s="13"/>
      <c r="AW18" s="13"/>
    </row>
    <row r="19" spans="1:49" ht="15.75" customHeight="1" x14ac:dyDescent="0.3">
      <c r="A19" s="14">
        <v>17</v>
      </c>
      <c r="B19" s="24" t="s">
        <v>95</v>
      </c>
      <c r="C19" s="16">
        <v>1110285162</v>
      </c>
      <c r="D19" s="15" t="s">
        <v>96</v>
      </c>
      <c r="E19" s="15" t="s">
        <v>48</v>
      </c>
      <c r="F19" s="15" t="s">
        <v>30</v>
      </c>
      <c r="G19" s="15" t="s">
        <v>49</v>
      </c>
      <c r="H19" s="23">
        <v>45689</v>
      </c>
      <c r="I19" s="23">
        <v>45689</v>
      </c>
      <c r="J19" s="17">
        <v>46021</v>
      </c>
      <c r="K19" s="15">
        <v>329</v>
      </c>
      <c r="L19" s="18">
        <v>23100000</v>
      </c>
      <c r="M19" s="19">
        <v>12</v>
      </c>
      <c r="N19" s="20" t="s">
        <v>72</v>
      </c>
      <c r="O19" s="20"/>
      <c r="P19" s="20">
        <v>2100000</v>
      </c>
      <c r="Q19" s="20"/>
      <c r="R19" s="20">
        <v>2100000</v>
      </c>
      <c r="S19" s="21">
        <v>2100000</v>
      </c>
      <c r="T19" s="21">
        <v>2100000</v>
      </c>
      <c r="U19" s="20"/>
      <c r="V19" s="20"/>
      <c r="W19" s="20">
        <v>2100000</v>
      </c>
      <c r="X19" s="20"/>
      <c r="Y19" s="20"/>
      <c r="Z19" s="20"/>
      <c r="AA19" s="20"/>
      <c r="AB19" s="20"/>
      <c r="AC19" s="20"/>
      <c r="AD19" s="20"/>
      <c r="AE19" s="20"/>
      <c r="AF19" s="20"/>
      <c r="AG19" s="20"/>
      <c r="AH19" s="20"/>
      <c r="AI19" s="20"/>
      <c r="AJ19" s="20" t="e">
        <f t="shared" si="0"/>
        <v>#VALUE!</v>
      </c>
      <c r="AK19" s="13"/>
      <c r="AL19" s="13" t="s">
        <v>348</v>
      </c>
      <c r="AM19" s="13"/>
      <c r="AN19" s="13"/>
      <c r="AO19" s="13"/>
      <c r="AP19" s="13"/>
      <c r="AQ19" s="13"/>
      <c r="AR19" s="13"/>
      <c r="AS19" s="13"/>
      <c r="AT19" s="13"/>
      <c r="AU19" s="13"/>
      <c r="AV19" s="13"/>
      <c r="AW19" s="13"/>
    </row>
    <row r="20" spans="1:49" ht="15.75" customHeight="1" x14ac:dyDescent="0.3">
      <c r="A20" s="14">
        <v>18</v>
      </c>
      <c r="B20" s="24" t="s">
        <v>97</v>
      </c>
      <c r="C20" s="16">
        <v>16460613</v>
      </c>
      <c r="D20" s="15" t="s">
        <v>98</v>
      </c>
      <c r="E20" s="15" t="s">
        <v>48</v>
      </c>
      <c r="F20" s="15" t="s">
        <v>30</v>
      </c>
      <c r="G20" s="15" t="s">
        <v>49</v>
      </c>
      <c r="H20" s="23">
        <v>45689</v>
      </c>
      <c r="I20" s="23">
        <v>45689</v>
      </c>
      <c r="J20" s="17">
        <v>46021</v>
      </c>
      <c r="K20" s="15">
        <v>329</v>
      </c>
      <c r="L20" s="18">
        <v>23100000</v>
      </c>
      <c r="M20" s="19">
        <v>11</v>
      </c>
      <c r="N20" s="20" t="s">
        <v>72</v>
      </c>
      <c r="O20" s="20"/>
      <c r="P20" s="20">
        <v>2100000</v>
      </c>
      <c r="Q20" s="20"/>
      <c r="R20" s="20">
        <v>2100000</v>
      </c>
      <c r="S20" s="21">
        <v>2100000</v>
      </c>
      <c r="T20" s="21">
        <v>2100000</v>
      </c>
      <c r="U20" s="20"/>
      <c r="V20" s="20"/>
      <c r="W20" s="20">
        <v>2100000</v>
      </c>
      <c r="X20" s="20"/>
      <c r="Y20" s="20"/>
      <c r="Z20" s="20"/>
      <c r="AA20" s="20"/>
      <c r="AB20" s="20"/>
      <c r="AC20" s="20"/>
      <c r="AD20" s="20"/>
      <c r="AE20" s="20"/>
      <c r="AF20" s="20"/>
      <c r="AG20" s="20"/>
      <c r="AH20" s="20"/>
      <c r="AI20" s="20"/>
      <c r="AJ20" s="20" t="e">
        <f t="shared" si="0"/>
        <v>#VALUE!</v>
      </c>
      <c r="AK20" s="13"/>
      <c r="AL20" s="13" t="s">
        <v>348</v>
      </c>
      <c r="AM20" s="13"/>
      <c r="AN20" s="13"/>
      <c r="AO20" s="13"/>
      <c r="AP20" s="13"/>
      <c r="AQ20" s="13"/>
      <c r="AR20" s="13"/>
      <c r="AS20" s="13"/>
      <c r="AT20" s="13"/>
      <c r="AU20" s="13"/>
      <c r="AV20" s="13"/>
      <c r="AW20" s="13"/>
    </row>
    <row r="21" spans="1:49" ht="15.75" customHeight="1" x14ac:dyDescent="0.3">
      <c r="A21" s="14">
        <v>19</v>
      </c>
      <c r="B21" s="24" t="s">
        <v>99</v>
      </c>
      <c r="C21" s="16">
        <v>1118303170</v>
      </c>
      <c r="D21" s="15" t="s">
        <v>100</v>
      </c>
      <c r="E21" s="15" t="s">
        <v>101</v>
      </c>
      <c r="F21" s="15" t="s">
        <v>67</v>
      </c>
      <c r="G21" s="15" t="s">
        <v>31</v>
      </c>
      <c r="H21" s="23">
        <v>45689</v>
      </c>
      <c r="I21" s="23">
        <v>45689</v>
      </c>
      <c r="J21" s="17">
        <v>46006</v>
      </c>
      <c r="K21" s="15">
        <v>315</v>
      </c>
      <c r="L21" s="18">
        <v>43197000</v>
      </c>
      <c r="M21" s="19">
        <v>12</v>
      </c>
      <c r="N21" s="20"/>
      <c r="O21" s="20">
        <v>1963500</v>
      </c>
      <c r="P21" s="20">
        <v>3927000</v>
      </c>
      <c r="Q21" s="20"/>
      <c r="R21" s="20">
        <v>3927000</v>
      </c>
      <c r="S21" s="21">
        <v>3927000</v>
      </c>
      <c r="T21" s="21">
        <v>3927000</v>
      </c>
      <c r="U21" s="20"/>
      <c r="V21" s="20"/>
      <c r="W21" s="20">
        <v>3927000</v>
      </c>
      <c r="X21" s="20"/>
      <c r="Y21" s="20"/>
      <c r="Z21" s="20"/>
      <c r="AA21" s="20"/>
      <c r="AB21" s="20"/>
      <c r="AC21" s="20"/>
      <c r="AD21" s="20"/>
      <c r="AE21" s="20"/>
      <c r="AF21" s="20"/>
      <c r="AG21" s="20"/>
      <c r="AH21" s="20"/>
      <c r="AI21" s="20"/>
      <c r="AJ21" s="20">
        <f t="shared" si="0"/>
        <v>21598500</v>
      </c>
      <c r="AK21" s="13"/>
      <c r="AL21" s="13" t="s">
        <v>348</v>
      </c>
      <c r="AM21" s="13"/>
      <c r="AN21" s="13"/>
      <c r="AO21" s="13"/>
      <c r="AP21" s="13"/>
      <c r="AQ21" s="13"/>
      <c r="AR21" s="13"/>
      <c r="AS21" s="13"/>
      <c r="AT21" s="13"/>
      <c r="AU21" s="13"/>
      <c r="AV21" s="13"/>
      <c r="AW21" s="13"/>
    </row>
    <row r="22" spans="1:49" ht="15.75" customHeight="1" x14ac:dyDescent="0.3">
      <c r="A22" s="14">
        <v>20</v>
      </c>
      <c r="B22" s="24" t="s">
        <v>102</v>
      </c>
      <c r="C22" s="16">
        <v>1118305806</v>
      </c>
      <c r="D22" s="15" t="s">
        <v>103</v>
      </c>
      <c r="E22" s="15" t="s">
        <v>104</v>
      </c>
      <c r="F22" s="15" t="s">
        <v>30</v>
      </c>
      <c r="G22" s="15" t="s">
        <v>31</v>
      </c>
      <c r="H22" s="23">
        <v>45689</v>
      </c>
      <c r="I22" s="23">
        <v>45689</v>
      </c>
      <c r="J22" s="17">
        <v>46006</v>
      </c>
      <c r="K22" s="15">
        <v>315</v>
      </c>
      <c r="L22" s="18">
        <v>43197000</v>
      </c>
      <c r="M22" s="19">
        <v>12</v>
      </c>
      <c r="N22" s="20"/>
      <c r="O22" s="20">
        <v>1963500</v>
      </c>
      <c r="P22" s="20">
        <v>3927000</v>
      </c>
      <c r="Q22" s="20"/>
      <c r="R22" s="20">
        <v>3927000</v>
      </c>
      <c r="S22" s="21">
        <v>3927000</v>
      </c>
      <c r="T22" s="21">
        <v>3927000</v>
      </c>
      <c r="U22" s="20"/>
      <c r="V22" s="20"/>
      <c r="W22" s="20">
        <v>3927000</v>
      </c>
      <c r="X22" s="20"/>
      <c r="Y22" s="20"/>
      <c r="Z22" s="20"/>
      <c r="AA22" s="20"/>
      <c r="AB22" s="20"/>
      <c r="AC22" s="20"/>
      <c r="AD22" s="20"/>
      <c r="AE22" s="20"/>
      <c r="AF22" s="20"/>
      <c r="AG22" s="20"/>
      <c r="AH22" s="20"/>
      <c r="AI22" s="20"/>
      <c r="AJ22" s="20">
        <f t="shared" si="0"/>
        <v>21598500</v>
      </c>
      <c r="AK22" s="13"/>
      <c r="AL22" s="13" t="s">
        <v>348</v>
      </c>
      <c r="AM22" s="13" t="s">
        <v>349</v>
      </c>
      <c r="AN22" s="13"/>
      <c r="AO22" s="13"/>
      <c r="AP22" s="13"/>
      <c r="AQ22" s="13"/>
      <c r="AR22" s="13"/>
      <c r="AS22" s="13"/>
      <c r="AT22" s="13"/>
      <c r="AU22" s="13"/>
      <c r="AV22" s="13"/>
      <c r="AW22" s="13"/>
    </row>
    <row r="23" spans="1:49" ht="15.75" customHeight="1" x14ac:dyDescent="0.3">
      <c r="A23" s="14">
        <v>21</v>
      </c>
      <c r="B23" s="24" t="s">
        <v>105</v>
      </c>
      <c r="C23" s="16">
        <v>16455217</v>
      </c>
      <c r="D23" s="15" t="s">
        <v>106</v>
      </c>
      <c r="E23" s="15" t="s">
        <v>42</v>
      </c>
      <c r="F23" s="15" t="s">
        <v>30</v>
      </c>
      <c r="G23" s="15" t="s">
        <v>107</v>
      </c>
      <c r="H23" s="23">
        <v>45689</v>
      </c>
      <c r="I23" s="23">
        <v>45689</v>
      </c>
      <c r="J23" s="17">
        <v>46006</v>
      </c>
      <c r="K23" s="15">
        <v>315</v>
      </c>
      <c r="L23" s="18">
        <v>43197000</v>
      </c>
      <c r="M23" s="19">
        <v>12</v>
      </c>
      <c r="N23" s="20"/>
      <c r="O23" s="20">
        <v>1963500</v>
      </c>
      <c r="P23" s="20">
        <v>3927000</v>
      </c>
      <c r="Q23" s="20"/>
      <c r="R23" s="20">
        <v>3927000</v>
      </c>
      <c r="S23" s="21">
        <v>3927000</v>
      </c>
      <c r="T23" s="20"/>
      <c r="U23" s="21">
        <v>3927000</v>
      </c>
      <c r="V23" s="20"/>
      <c r="W23" s="20">
        <v>3927000</v>
      </c>
      <c r="X23" s="20"/>
      <c r="Y23" s="20"/>
      <c r="Z23" s="20"/>
      <c r="AA23" s="20"/>
      <c r="AB23" s="20"/>
      <c r="AC23" s="20"/>
      <c r="AD23" s="20"/>
      <c r="AE23" s="20"/>
      <c r="AF23" s="20"/>
      <c r="AG23" s="20"/>
      <c r="AH23" s="20"/>
      <c r="AI23" s="20"/>
      <c r="AJ23" s="20">
        <f t="shared" si="0"/>
        <v>21598500</v>
      </c>
      <c r="AK23" s="13"/>
      <c r="AL23" s="13" t="s">
        <v>348</v>
      </c>
      <c r="AM23" s="13"/>
      <c r="AN23" s="13"/>
      <c r="AO23" s="13"/>
      <c r="AP23" s="13"/>
      <c r="AQ23" s="13"/>
      <c r="AR23" s="13"/>
      <c r="AS23" s="13"/>
      <c r="AT23" s="13"/>
      <c r="AU23" s="13"/>
      <c r="AV23" s="13"/>
      <c r="AW23" s="13"/>
    </row>
    <row r="24" spans="1:49" ht="15.75" customHeight="1" x14ac:dyDescent="0.3">
      <c r="A24" s="14">
        <v>22</v>
      </c>
      <c r="B24" s="24" t="s">
        <v>108</v>
      </c>
      <c r="C24" s="16">
        <v>1118295433</v>
      </c>
      <c r="D24" s="15" t="s">
        <v>109</v>
      </c>
      <c r="E24" s="15" t="s">
        <v>110</v>
      </c>
      <c r="F24" s="15" t="s">
        <v>67</v>
      </c>
      <c r="G24" s="15" t="s">
        <v>31</v>
      </c>
      <c r="H24" s="23">
        <v>45689</v>
      </c>
      <c r="I24" s="23">
        <v>45689</v>
      </c>
      <c r="J24" s="17">
        <v>46006</v>
      </c>
      <c r="K24" s="15">
        <v>315</v>
      </c>
      <c r="L24" s="18">
        <v>43197000</v>
      </c>
      <c r="M24" s="19">
        <v>12</v>
      </c>
      <c r="N24" s="20"/>
      <c r="O24" s="20">
        <v>1963500</v>
      </c>
      <c r="P24" s="20">
        <v>3927000</v>
      </c>
      <c r="Q24" s="20"/>
      <c r="R24" s="20">
        <v>3927000</v>
      </c>
      <c r="S24" s="21">
        <v>3927000</v>
      </c>
      <c r="T24" s="21">
        <v>3927000</v>
      </c>
      <c r="U24" s="20"/>
      <c r="V24" s="20"/>
      <c r="W24" s="20">
        <v>3927000</v>
      </c>
      <c r="X24" s="20"/>
      <c r="Y24" s="20"/>
      <c r="Z24" s="20"/>
      <c r="AA24" s="20"/>
      <c r="AB24" s="20"/>
      <c r="AC24" s="20"/>
      <c r="AD24" s="20"/>
      <c r="AE24" s="20"/>
      <c r="AF24" s="20"/>
      <c r="AG24" s="20"/>
      <c r="AH24" s="20"/>
      <c r="AI24" s="20"/>
      <c r="AJ24" s="20">
        <f t="shared" si="0"/>
        <v>21598500</v>
      </c>
      <c r="AK24" s="13"/>
      <c r="AL24" s="63" t="s">
        <v>348</v>
      </c>
      <c r="AM24" s="63"/>
      <c r="AN24" s="63"/>
      <c r="AO24" s="63"/>
      <c r="AP24" s="63"/>
      <c r="AQ24" s="63"/>
      <c r="AR24" s="63"/>
      <c r="AS24" s="63"/>
      <c r="AT24" s="63"/>
      <c r="AU24" s="63"/>
      <c r="AV24" s="63"/>
      <c r="AW24" s="63"/>
    </row>
    <row r="25" spans="1:49" ht="15.75" customHeight="1" x14ac:dyDescent="0.3">
      <c r="A25" s="14">
        <v>23</v>
      </c>
      <c r="B25" s="24" t="s">
        <v>111</v>
      </c>
      <c r="C25" s="16">
        <v>1118309496</v>
      </c>
      <c r="D25" s="15" t="s">
        <v>112</v>
      </c>
      <c r="E25" s="15" t="s">
        <v>45</v>
      </c>
      <c r="F25" s="15" t="s">
        <v>30</v>
      </c>
      <c r="G25" s="15" t="s">
        <v>113</v>
      </c>
      <c r="H25" s="23">
        <v>45689</v>
      </c>
      <c r="I25" s="23">
        <v>45689</v>
      </c>
      <c r="J25" s="17">
        <v>46006</v>
      </c>
      <c r="K25" s="15">
        <v>315</v>
      </c>
      <c r="L25" s="18">
        <v>43197000</v>
      </c>
      <c r="M25" s="19">
        <v>12</v>
      </c>
      <c r="N25" s="20"/>
      <c r="O25" s="20">
        <v>1963500</v>
      </c>
      <c r="P25" s="20">
        <v>3927000</v>
      </c>
      <c r="Q25" s="20"/>
      <c r="R25" s="20">
        <v>3927000</v>
      </c>
      <c r="S25" s="21">
        <v>3927000</v>
      </c>
      <c r="T25" s="21">
        <v>3927000</v>
      </c>
      <c r="U25" s="20"/>
      <c r="V25" s="20"/>
      <c r="W25" s="20">
        <v>3927000</v>
      </c>
      <c r="X25" s="20"/>
      <c r="Y25" s="20"/>
      <c r="Z25" s="20"/>
      <c r="AA25" s="20"/>
      <c r="AB25" s="20"/>
      <c r="AC25" s="20"/>
      <c r="AD25" s="20"/>
      <c r="AE25" s="20"/>
      <c r="AF25" s="20"/>
      <c r="AG25" s="20"/>
      <c r="AH25" s="20"/>
      <c r="AI25" s="20"/>
      <c r="AJ25" s="20">
        <f t="shared" si="0"/>
        <v>21598500</v>
      </c>
      <c r="AK25" s="13"/>
      <c r="AL25" s="13" t="s">
        <v>348</v>
      </c>
      <c r="AM25" s="13"/>
      <c r="AN25" s="13"/>
      <c r="AO25" s="13"/>
      <c r="AP25" s="13"/>
      <c r="AQ25" s="13"/>
      <c r="AR25" s="13"/>
      <c r="AS25" s="13"/>
      <c r="AT25" s="13"/>
      <c r="AU25" s="13"/>
      <c r="AV25" s="13"/>
      <c r="AW25" s="13"/>
    </row>
    <row r="26" spans="1:49" ht="15.75" customHeight="1" x14ac:dyDescent="0.3">
      <c r="A26" s="14">
        <v>24</v>
      </c>
      <c r="B26" s="24" t="s">
        <v>114</v>
      </c>
      <c r="C26" s="16">
        <v>31485180</v>
      </c>
      <c r="D26" s="15" t="s">
        <v>115</v>
      </c>
      <c r="E26" s="15" t="s">
        <v>45</v>
      </c>
      <c r="F26" s="15" t="s">
        <v>30</v>
      </c>
      <c r="G26" s="15" t="s">
        <v>113</v>
      </c>
      <c r="H26" s="23">
        <v>45689</v>
      </c>
      <c r="I26" s="23">
        <v>45689</v>
      </c>
      <c r="J26" s="17">
        <v>46006</v>
      </c>
      <c r="K26" s="15">
        <v>315</v>
      </c>
      <c r="L26" s="18">
        <v>43197000</v>
      </c>
      <c r="M26" s="19">
        <v>12</v>
      </c>
      <c r="N26" s="20"/>
      <c r="O26" s="20">
        <v>1963500</v>
      </c>
      <c r="P26" s="20">
        <v>3927000</v>
      </c>
      <c r="Q26" s="20"/>
      <c r="R26" s="20">
        <v>3927000</v>
      </c>
      <c r="S26" s="21">
        <v>3927000</v>
      </c>
      <c r="T26" s="21">
        <v>3927000</v>
      </c>
      <c r="U26" s="20"/>
      <c r="V26" s="20"/>
      <c r="W26" s="20">
        <v>3927000</v>
      </c>
      <c r="X26" s="20"/>
      <c r="Y26" s="20"/>
      <c r="Z26" s="20"/>
      <c r="AA26" s="20"/>
      <c r="AB26" s="20"/>
      <c r="AC26" s="20"/>
      <c r="AD26" s="20"/>
      <c r="AE26" s="20"/>
      <c r="AF26" s="20"/>
      <c r="AG26" s="20"/>
      <c r="AH26" s="20"/>
      <c r="AI26" s="20"/>
      <c r="AJ26" s="20">
        <f t="shared" si="0"/>
        <v>21598500</v>
      </c>
      <c r="AK26" s="13"/>
      <c r="AL26" s="13" t="s">
        <v>348</v>
      </c>
      <c r="AM26" s="13"/>
      <c r="AN26" s="13"/>
      <c r="AO26" s="13"/>
      <c r="AP26" s="13"/>
      <c r="AQ26" s="13"/>
      <c r="AR26" s="13"/>
      <c r="AS26" s="13"/>
      <c r="AT26" s="13"/>
      <c r="AU26" s="13"/>
      <c r="AV26" s="13"/>
      <c r="AW26" s="13"/>
    </row>
    <row r="27" spans="1:49" ht="15.75" customHeight="1" x14ac:dyDescent="0.3">
      <c r="A27" s="14">
        <v>25</v>
      </c>
      <c r="B27" s="24" t="s">
        <v>116</v>
      </c>
      <c r="C27" s="16">
        <v>31486456</v>
      </c>
      <c r="D27" s="15" t="s">
        <v>117</v>
      </c>
      <c r="E27" s="15" t="s">
        <v>45</v>
      </c>
      <c r="F27" s="15" t="s">
        <v>30</v>
      </c>
      <c r="G27" s="15" t="s">
        <v>113</v>
      </c>
      <c r="H27" s="23">
        <v>45689</v>
      </c>
      <c r="I27" s="23">
        <v>45689</v>
      </c>
      <c r="J27" s="17">
        <v>46006</v>
      </c>
      <c r="K27" s="15">
        <v>315</v>
      </c>
      <c r="L27" s="18">
        <v>43197000</v>
      </c>
      <c r="M27" s="19">
        <v>12</v>
      </c>
      <c r="N27" s="20"/>
      <c r="O27" s="20">
        <v>1963500</v>
      </c>
      <c r="P27" s="20">
        <v>3927000</v>
      </c>
      <c r="Q27" s="20"/>
      <c r="R27" s="20">
        <v>3927000</v>
      </c>
      <c r="S27" s="21">
        <v>3927000</v>
      </c>
      <c r="T27" s="21">
        <v>3927000</v>
      </c>
      <c r="U27" s="20"/>
      <c r="V27" s="20"/>
      <c r="W27" s="20">
        <v>3927000</v>
      </c>
      <c r="X27" s="20"/>
      <c r="Y27" s="20"/>
      <c r="Z27" s="20"/>
      <c r="AA27" s="20"/>
      <c r="AB27" s="20"/>
      <c r="AC27" s="20"/>
      <c r="AD27" s="20"/>
      <c r="AE27" s="20"/>
      <c r="AF27" s="20"/>
      <c r="AG27" s="20"/>
      <c r="AH27" s="20"/>
      <c r="AI27" s="20"/>
      <c r="AJ27" s="20">
        <f t="shared" si="0"/>
        <v>21598500</v>
      </c>
      <c r="AK27" s="13"/>
      <c r="AL27" s="13" t="s">
        <v>348</v>
      </c>
      <c r="AM27" s="13"/>
      <c r="AN27" s="13"/>
      <c r="AO27" s="13"/>
      <c r="AP27" s="13"/>
      <c r="AQ27" s="13"/>
      <c r="AR27" s="13"/>
      <c r="AS27" s="13"/>
      <c r="AT27" s="13"/>
      <c r="AU27" s="13"/>
      <c r="AV27" s="13"/>
      <c r="AW27" s="13"/>
    </row>
    <row r="28" spans="1:49" ht="15.75" customHeight="1" x14ac:dyDescent="0.3">
      <c r="A28" s="14">
        <v>26</v>
      </c>
      <c r="B28" s="24" t="s">
        <v>118</v>
      </c>
      <c r="C28" s="16">
        <v>1144201554</v>
      </c>
      <c r="D28" s="15" t="s">
        <v>119</v>
      </c>
      <c r="E28" s="15" t="s">
        <v>45</v>
      </c>
      <c r="F28" s="15" t="s">
        <v>30</v>
      </c>
      <c r="G28" s="15" t="s">
        <v>113</v>
      </c>
      <c r="H28" s="23">
        <v>45689</v>
      </c>
      <c r="I28" s="23">
        <v>45689</v>
      </c>
      <c r="J28" s="17">
        <v>46006</v>
      </c>
      <c r="K28" s="15">
        <v>315</v>
      </c>
      <c r="L28" s="18">
        <v>43197000</v>
      </c>
      <c r="M28" s="19">
        <v>12</v>
      </c>
      <c r="N28" s="20"/>
      <c r="O28" s="20">
        <v>1963500</v>
      </c>
      <c r="P28" s="20">
        <v>3927000</v>
      </c>
      <c r="Q28" s="20"/>
      <c r="R28" s="20">
        <v>3927000</v>
      </c>
      <c r="S28" s="21">
        <v>3927000</v>
      </c>
      <c r="T28" s="21">
        <v>3927000</v>
      </c>
      <c r="U28" s="20"/>
      <c r="V28" s="20"/>
      <c r="W28" s="20">
        <v>3927000</v>
      </c>
      <c r="X28" s="20"/>
      <c r="Y28" s="20"/>
      <c r="Z28" s="20"/>
      <c r="AA28" s="20"/>
      <c r="AB28" s="20"/>
      <c r="AC28" s="20"/>
      <c r="AD28" s="20"/>
      <c r="AE28" s="20"/>
      <c r="AF28" s="20"/>
      <c r="AG28" s="20"/>
      <c r="AH28" s="20"/>
      <c r="AI28" s="20"/>
      <c r="AJ28" s="20">
        <f t="shared" si="0"/>
        <v>21598500</v>
      </c>
      <c r="AK28" s="13"/>
      <c r="AL28" s="13" t="s">
        <v>348</v>
      </c>
      <c r="AM28" s="13"/>
      <c r="AN28" s="13"/>
      <c r="AO28" s="13"/>
      <c r="AP28" s="13"/>
      <c r="AQ28" s="13"/>
      <c r="AR28" s="13"/>
      <c r="AS28" s="13"/>
      <c r="AT28" s="13"/>
      <c r="AU28" s="13"/>
      <c r="AV28" s="13"/>
      <c r="AW28" s="13"/>
    </row>
    <row r="29" spans="1:49" ht="15.75" customHeight="1" x14ac:dyDescent="0.3">
      <c r="A29" s="14">
        <v>27</v>
      </c>
      <c r="B29" s="24" t="s">
        <v>120</v>
      </c>
      <c r="C29" s="16">
        <v>66862669</v>
      </c>
      <c r="D29" s="15" t="s">
        <v>121</v>
      </c>
      <c r="E29" s="15" t="s">
        <v>45</v>
      </c>
      <c r="F29" s="15" t="s">
        <v>30</v>
      </c>
      <c r="G29" s="15" t="s">
        <v>113</v>
      </c>
      <c r="H29" s="23">
        <v>45689</v>
      </c>
      <c r="I29" s="23">
        <v>45689</v>
      </c>
      <c r="J29" s="17">
        <v>46006</v>
      </c>
      <c r="K29" s="15">
        <v>315</v>
      </c>
      <c r="L29" s="18">
        <v>23100000</v>
      </c>
      <c r="M29" s="19">
        <v>12</v>
      </c>
      <c r="N29" s="20"/>
      <c r="O29" s="20">
        <v>1050000</v>
      </c>
      <c r="P29" s="20">
        <v>2100000</v>
      </c>
      <c r="Q29" s="20"/>
      <c r="R29" s="20">
        <v>2100000</v>
      </c>
      <c r="S29" s="21">
        <v>2100000</v>
      </c>
      <c r="T29" s="21">
        <v>2100000</v>
      </c>
      <c r="U29" s="20"/>
      <c r="V29" s="20"/>
      <c r="W29" s="20">
        <v>2100000</v>
      </c>
      <c r="X29" s="20"/>
      <c r="Y29" s="20"/>
      <c r="Z29" s="20"/>
      <c r="AA29" s="20"/>
      <c r="AB29" s="20"/>
      <c r="AC29" s="20"/>
      <c r="AD29" s="20"/>
      <c r="AE29" s="20"/>
      <c r="AF29" s="20"/>
      <c r="AG29" s="20"/>
      <c r="AH29" s="20"/>
      <c r="AI29" s="20"/>
      <c r="AJ29" s="20">
        <f t="shared" si="0"/>
        <v>11550000</v>
      </c>
      <c r="AK29" s="13"/>
      <c r="AL29" s="13" t="s">
        <v>348</v>
      </c>
      <c r="AM29" s="13"/>
      <c r="AN29" s="13"/>
      <c r="AO29" s="13"/>
      <c r="AP29" s="13"/>
      <c r="AQ29" s="13"/>
      <c r="AR29" s="13"/>
      <c r="AS29" s="13"/>
      <c r="AT29" s="13"/>
      <c r="AU29" s="13"/>
      <c r="AV29" s="13"/>
      <c r="AW29" s="13"/>
    </row>
    <row r="30" spans="1:49" ht="15.75" customHeight="1" x14ac:dyDescent="0.3">
      <c r="A30" s="14">
        <v>28</v>
      </c>
      <c r="B30" s="24" t="s">
        <v>122</v>
      </c>
      <c r="C30" s="16">
        <v>31485452</v>
      </c>
      <c r="D30" s="15" t="s">
        <v>123</v>
      </c>
      <c r="E30" s="15" t="s">
        <v>45</v>
      </c>
      <c r="F30" s="15" t="s">
        <v>30</v>
      </c>
      <c r="G30" s="15" t="s">
        <v>113</v>
      </c>
      <c r="H30" s="23">
        <v>45689</v>
      </c>
      <c r="I30" s="23">
        <v>45689</v>
      </c>
      <c r="J30" s="17">
        <v>46006</v>
      </c>
      <c r="K30" s="15">
        <v>315</v>
      </c>
      <c r="L30" s="18">
        <v>23100000</v>
      </c>
      <c r="M30" s="19">
        <v>12</v>
      </c>
      <c r="N30" s="20"/>
      <c r="O30" s="20">
        <v>1050000</v>
      </c>
      <c r="P30" s="20">
        <v>2100000</v>
      </c>
      <c r="Q30" s="20"/>
      <c r="R30" s="20">
        <v>2100000</v>
      </c>
      <c r="S30" s="21">
        <v>2100000</v>
      </c>
      <c r="T30" s="21">
        <v>2100000</v>
      </c>
      <c r="U30" s="20"/>
      <c r="V30" s="20"/>
      <c r="W30" s="20">
        <v>2100000</v>
      </c>
      <c r="X30" s="20"/>
      <c r="Y30" s="20"/>
      <c r="Z30" s="20"/>
      <c r="AA30" s="20"/>
      <c r="AB30" s="20"/>
      <c r="AC30" s="20"/>
      <c r="AD30" s="20"/>
      <c r="AE30" s="20"/>
      <c r="AF30" s="20"/>
      <c r="AG30" s="20"/>
      <c r="AH30" s="20"/>
      <c r="AI30" s="20"/>
      <c r="AJ30" s="20">
        <f t="shared" si="0"/>
        <v>11550000</v>
      </c>
      <c r="AK30" s="13"/>
      <c r="AL30" s="13" t="s">
        <v>348</v>
      </c>
      <c r="AM30" s="13"/>
      <c r="AN30" s="13"/>
      <c r="AO30" s="13"/>
      <c r="AP30" s="13"/>
      <c r="AQ30" s="13"/>
      <c r="AR30" s="13"/>
      <c r="AS30" s="13"/>
      <c r="AT30" s="13"/>
      <c r="AU30" s="13"/>
      <c r="AV30" s="13"/>
      <c r="AW30" s="13"/>
    </row>
    <row r="31" spans="1:49" ht="15.75" customHeight="1" x14ac:dyDescent="0.3">
      <c r="A31" s="14">
        <v>29</v>
      </c>
      <c r="B31" s="24" t="s">
        <v>124</v>
      </c>
      <c r="C31" s="16">
        <v>31476109</v>
      </c>
      <c r="D31" s="15" t="s">
        <v>125</v>
      </c>
      <c r="E31" s="15" t="s">
        <v>45</v>
      </c>
      <c r="F31" s="15" t="s">
        <v>30</v>
      </c>
      <c r="G31" s="15" t="s">
        <v>113</v>
      </c>
      <c r="H31" s="23">
        <v>45689</v>
      </c>
      <c r="I31" s="23">
        <v>45689</v>
      </c>
      <c r="J31" s="17">
        <v>46006</v>
      </c>
      <c r="K31" s="15">
        <v>315</v>
      </c>
      <c r="L31" s="18">
        <v>19800000</v>
      </c>
      <c r="M31" s="19">
        <v>12</v>
      </c>
      <c r="N31" s="20"/>
      <c r="O31" s="20">
        <v>900000</v>
      </c>
      <c r="P31" s="20">
        <v>1800000</v>
      </c>
      <c r="Q31" s="20"/>
      <c r="R31" s="20">
        <v>1800000</v>
      </c>
      <c r="S31" s="21">
        <v>1800000</v>
      </c>
      <c r="T31" s="21">
        <v>1800000</v>
      </c>
      <c r="U31" s="20"/>
      <c r="V31" s="20"/>
      <c r="W31" s="20">
        <v>1800000</v>
      </c>
      <c r="X31" s="20"/>
      <c r="Y31" s="20"/>
      <c r="Z31" s="20"/>
      <c r="AA31" s="20"/>
      <c r="AB31" s="20"/>
      <c r="AC31" s="20"/>
      <c r="AD31" s="20"/>
      <c r="AE31" s="20"/>
      <c r="AF31" s="20"/>
      <c r="AG31" s="20"/>
      <c r="AH31" s="20"/>
      <c r="AI31" s="20"/>
      <c r="AJ31" s="20">
        <f t="shared" si="0"/>
        <v>9900000</v>
      </c>
      <c r="AK31" s="13"/>
      <c r="AL31" s="13" t="s">
        <v>348</v>
      </c>
      <c r="AM31" s="13"/>
      <c r="AN31" s="13"/>
      <c r="AO31" s="13"/>
      <c r="AP31" s="13"/>
      <c r="AQ31" s="13"/>
      <c r="AR31" s="13"/>
      <c r="AS31" s="13"/>
      <c r="AT31" s="13"/>
      <c r="AU31" s="13"/>
      <c r="AV31" s="13"/>
      <c r="AW31" s="13"/>
    </row>
    <row r="32" spans="1:49" ht="15.75" customHeight="1" x14ac:dyDescent="0.3">
      <c r="A32" s="14">
        <v>30</v>
      </c>
      <c r="B32" s="24" t="s">
        <v>126</v>
      </c>
      <c r="C32" s="16">
        <v>1193142882</v>
      </c>
      <c r="D32" s="15" t="s">
        <v>127</v>
      </c>
      <c r="E32" s="15" t="s">
        <v>45</v>
      </c>
      <c r="F32" s="15" t="s">
        <v>30</v>
      </c>
      <c r="G32" s="15" t="s">
        <v>113</v>
      </c>
      <c r="H32" s="23">
        <v>45689</v>
      </c>
      <c r="I32" s="23">
        <v>45689</v>
      </c>
      <c r="J32" s="17">
        <v>46006</v>
      </c>
      <c r="K32" s="15">
        <v>315</v>
      </c>
      <c r="L32" s="18">
        <v>19800000</v>
      </c>
      <c r="M32" s="19">
        <v>12</v>
      </c>
      <c r="N32" s="20"/>
      <c r="O32" s="20">
        <v>900000</v>
      </c>
      <c r="P32" s="20">
        <v>1800000</v>
      </c>
      <c r="Q32" s="20"/>
      <c r="R32" s="20">
        <v>1800000</v>
      </c>
      <c r="S32" s="21">
        <v>1800000</v>
      </c>
      <c r="T32" s="21">
        <v>1800000</v>
      </c>
      <c r="U32" s="20"/>
      <c r="V32" s="20"/>
      <c r="W32" s="20">
        <v>1800000</v>
      </c>
      <c r="X32" s="20"/>
      <c r="Y32" s="20"/>
      <c r="Z32" s="20"/>
      <c r="AA32" s="20"/>
      <c r="AB32" s="20"/>
      <c r="AC32" s="20"/>
      <c r="AD32" s="20"/>
      <c r="AE32" s="20"/>
      <c r="AF32" s="20"/>
      <c r="AG32" s="20"/>
      <c r="AH32" s="20"/>
      <c r="AI32" s="20"/>
      <c r="AJ32" s="20">
        <f t="shared" si="0"/>
        <v>9900000</v>
      </c>
      <c r="AK32" s="13"/>
      <c r="AL32" s="13" t="s">
        <v>348</v>
      </c>
      <c r="AM32" s="13"/>
      <c r="AN32" s="13"/>
      <c r="AO32" s="13"/>
      <c r="AP32" s="13"/>
      <c r="AQ32" s="13"/>
      <c r="AR32" s="13"/>
      <c r="AS32" s="13"/>
      <c r="AT32" s="13"/>
      <c r="AU32" s="13"/>
      <c r="AV32" s="13"/>
      <c r="AW32" s="13"/>
    </row>
    <row r="33" spans="1:50" ht="15.75" customHeight="1" x14ac:dyDescent="0.3">
      <c r="A33" s="14">
        <v>31</v>
      </c>
      <c r="B33" s="24" t="s">
        <v>131</v>
      </c>
      <c r="C33" s="16">
        <v>8661306</v>
      </c>
      <c r="D33" s="15" t="s">
        <v>132</v>
      </c>
      <c r="E33" s="15" t="s">
        <v>56</v>
      </c>
      <c r="F33" s="15" t="s">
        <v>30</v>
      </c>
      <c r="G33" s="15" t="s">
        <v>133</v>
      </c>
      <c r="H33" s="23">
        <v>45698</v>
      </c>
      <c r="I33" s="23">
        <v>45698</v>
      </c>
      <c r="J33" s="17">
        <v>46021</v>
      </c>
      <c r="K33" s="15">
        <v>320</v>
      </c>
      <c r="L33" s="18">
        <v>43197000</v>
      </c>
      <c r="M33" s="19">
        <v>11</v>
      </c>
      <c r="N33" s="20" t="s">
        <v>72</v>
      </c>
      <c r="O33" s="20"/>
      <c r="P33" s="20">
        <v>3927000</v>
      </c>
      <c r="Q33" s="20"/>
      <c r="R33" s="20">
        <v>3927000</v>
      </c>
      <c r="S33" s="21">
        <v>3927000</v>
      </c>
      <c r="T33" s="21">
        <v>3927000</v>
      </c>
      <c r="U33" s="20"/>
      <c r="V33" s="20"/>
      <c r="W33" s="20">
        <v>3927000</v>
      </c>
      <c r="X33" s="20"/>
      <c r="Y33" s="20"/>
      <c r="Z33" s="20"/>
      <c r="AA33" s="20"/>
      <c r="AB33" s="20"/>
      <c r="AC33" s="20"/>
      <c r="AD33" s="20"/>
      <c r="AE33" s="20"/>
      <c r="AF33" s="20"/>
      <c r="AG33" s="20"/>
      <c r="AH33" s="20"/>
      <c r="AI33" s="20"/>
      <c r="AJ33" s="20" t="e">
        <f t="shared" si="0"/>
        <v>#VALUE!</v>
      </c>
      <c r="AK33" s="63"/>
      <c r="AL33" s="13" t="s">
        <v>348</v>
      </c>
      <c r="AM33" s="13"/>
      <c r="AN33" s="13"/>
      <c r="AO33" s="13"/>
      <c r="AP33" s="13"/>
      <c r="AQ33" s="13"/>
      <c r="AR33" s="13"/>
      <c r="AS33" s="13"/>
      <c r="AT33" s="13"/>
      <c r="AU33" s="13"/>
      <c r="AV33" s="13"/>
      <c r="AW33" s="13"/>
    </row>
    <row r="34" spans="1:50" ht="15.75" customHeight="1" x14ac:dyDescent="0.3">
      <c r="A34" s="14">
        <v>32</v>
      </c>
      <c r="B34" s="24" t="s">
        <v>134</v>
      </c>
      <c r="C34" s="16">
        <v>52535068</v>
      </c>
      <c r="D34" s="15" t="s">
        <v>135</v>
      </c>
      <c r="E34" s="15" t="s">
        <v>42</v>
      </c>
      <c r="F34" s="15" t="s">
        <v>30</v>
      </c>
      <c r="G34" s="15" t="s">
        <v>107</v>
      </c>
      <c r="H34" s="23">
        <v>45695</v>
      </c>
      <c r="I34" s="23">
        <v>45698</v>
      </c>
      <c r="J34" s="17">
        <v>46021</v>
      </c>
      <c r="K34" s="15">
        <v>320</v>
      </c>
      <c r="L34" s="18">
        <v>43197000</v>
      </c>
      <c r="M34" s="19">
        <v>11</v>
      </c>
      <c r="N34" s="20" t="s">
        <v>72</v>
      </c>
      <c r="O34" s="20"/>
      <c r="P34" s="20">
        <v>3927000</v>
      </c>
      <c r="Q34" s="20"/>
      <c r="R34" s="20">
        <v>3927000</v>
      </c>
      <c r="S34" s="21">
        <v>3927000</v>
      </c>
      <c r="T34" s="21" t="s">
        <v>72</v>
      </c>
      <c r="U34" s="21">
        <v>3927000</v>
      </c>
      <c r="V34" s="20"/>
      <c r="W34" s="20">
        <v>3927000</v>
      </c>
      <c r="X34" s="20"/>
      <c r="Y34" s="20"/>
      <c r="Z34" s="20"/>
      <c r="AA34" s="20"/>
      <c r="AB34" s="20"/>
      <c r="AC34" s="20"/>
      <c r="AD34" s="20"/>
      <c r="AE34" s="20"/>
      <c r="AF34" s="20"/>
      <c r="AG34" s="20"/>
      <c r="AH34" s="20"/>
      <c r="AI34" s="20"/>
      <c r="AJ34" s="20" t="e">
        <f t="shared" si="0"/>
        <v>#VALUE!</v>
      </c>
      <c r="AK34" s="13"/>
      <c r="AL34" s="13" t="s">
        <v>348</v>
      </c>
      <c r="AM34" s="13"/>
      <c r="AN34" s="13"/>
      <c r="AO34" s="13"/>
      <c r="AP34" s="13"/>
      <c r="AQ34" s="13"/>
      <c r="AR34" s="13"/>
      <c r="AS34" s="13"/>
      <c r="AT34" s="13"/>
      <c r="AU34" s="13"/>
      <c r="AV34" s="13"/>
      <c r="AW34" s="13"/>
      <c r="AX34" s="13"/>
    </row>
    <row r="35" spans="1:50" ht="15.75" customHeight="1" x14ac:dyDescent="0.3">
      <c r="A35" s="14">
        <v>33</v>
      </c>
      <c r="B35" s="24" t="s">
        <v>136</v>
      </c>
      <c r="C35" s="16">
        <v>6341430</v>
      </c>
      <c r="D35" s="15" t="s">
        <v>137</v>
      </c>
      <c r="E35" s="15" t="s">
        <v>138</v>
      </c>
      <c r="F35" s="15" t="s">
        <v>30</v>
      </c>
      <c r="G35" s="15" t="s">
        <v>31</v>
      </c>
      <c r="H35" s="23">
        <v>45698</v>
      </c>
      <c r="I35" s="23">
        <v>45699</v>
      </c>
      <c r="J35" s="17">
        <v>46021</v>
      </c>
      <c r="K35" s="15">
        <v>320</v>
      </c>
      <c r="L35" s="18">
        <v>43197000</v>
      </c>
      <c r="M35" s="19">
        <v>11</v>
      </c>
      <c r="N35" s="20" t="s">
        <v>72</v>
      </c>
      <c r="O35" s="20"/>
      <c r="P35" s="20">
        <v>3927000</v>
      </c>
      <c r="Q35" s="20"/>
      <c r="R35" s="20">
        <v>3927000</v>
      </c>
      <c r="S35" s="21">
        <v>3927000</v>
      </c>
      <c r="T35" s="21">
        <v>3927000</v>
      </c>
      <c r="U35" s="20"/>
      <c r="V35" s="20"/>
      <c r="W35" s="20">
        <v>3927000</v>
      </c>
      <c r="X35" s="20"/>
      <c r="Y35" s="20"/>
      <c r="Z35" s="20"/>
      <c r="AA35" s="20"/>
      <c r="AB35" s="20"/>
      <c r="AC35" s="20"/>
      <c r="AD35" s="20"/>
      <c r="AE35" s="20"/>
      <c r="AF35" s="20"/>
      <c r="AG35" s="20"/>
      <c r="AH35" s="20"/>
      <c r="AI35" s="20"/>
      <c r="AJ35" s="20" t="e">
        <f t="shared" si="0"/>
        <v>#VALUE!</v>
      </c>
      <c r="AK35" s="13"/>
      <c r="AL35" s="13" t="s">
        <v>348</v>
      </c>
      <c r="AM35" s="13"/>
      <c r="AN35" s="13"/>
      <c r="AO35" s="13"/>
      <c r="AP35" s="13"/>
      <c r="AQ35" s="13"/>
      <c r="AR35" s="13"/>
      <c r="AS35" s="13"/>
      <c r="AT35" s="13"/>
      <c r="AU35" s="13"/>
      <c r="AV35" s="13"/>
      <c r="AW35" s="13"/>
    </row>
    <row r="36" spans="1:50" ht="15.75" customHeight="1" x14ac:dyDescent="0.3">
      <c r="A36" s="14">
        <v>34</v>
      </c>
      <c r="B36" s="24" t="s">
        <v>139</v>
      </c>
      <c r="C36" s="16">
        <v>16461906</v>
      </c>
      <c r="D36" s="15" t="s">
        <v>140</v>
      </c>
      <c r="E36" s="15" t="s">
        <v>75</v>
      </c>
      <c r="F36" s="15" t="s">
        <v>76</v>
      </c>
      <c r="G36" s="15" t="s">
        <v>77</v>
      </c>
      <c r="H36" s="23">
        <v>45695</v>
      </c>
      <c r="I36" s="23">
        <v>45698</v>
      </c>
      <c r="J36" s="17">
        <v>46021</v>
      </c>
      <c r="K36" s="15">
        <v>320</v>
      </c>
      <c r="L36" s="18">
        <v>23100000</v>
      </c>
      <c r="M36" s="19">
        <v>11</v>
      </c>
      <c r="N36" s="20" t="s">
        <v>72</v>
      </c>
      <c r="O36" s="20"/>
      <c r="P36" s="20">
        <v>2100000</v>
      </c>
      <c r="Q36" s="20"/>
      <c r="R36" s="20">
        <v>2100000</v>
      </c>
      <c r="S36" s="21">
        <v>2100000</v>
      </c>
      <c r="T36" s="36">
        <v>2100000</v>
      </c>
      <c r="U36" s="35"/>
      <c r="V36" s="35"/>
      <c r="W36" s="20">
        <v>2100000</v>
      </c>
      <c r="X36" s="20"/>
      <c r="Y36" s="20"/>
      <c r="Z36" s="20"/>
      <c r="AA36" s="20"/>
      <c r="AB36" s="20"/>
      <c r="AC36" s="20"/>
      <c r="AD36" s="20"/>
      <c r="AE36" s="20"/>
      <c r="AF36" s="20"/>
      <c r="AG36" s="20"/>
      <c r="AH36" s="20"/>
      <c r="AI36" s="20"/>
      <c r="AJ36" s="20" t="e">
        <f t="shared" si="0"/>
        <v>#VALUE!</v>
      </c>
      <c r="AK36" s="13"/>
      <c r="AL36" s="13" t="s">
        <v>348</v>
      </c>
      <c r="AM36" s="13"/>
      <c r="AN36" s="13"/>
      <c r="AO36" s="13"/>
      <c r="AP36" s="13"/>
      <c r="AQ36" s="13"/>
      <c r="AR36" s="13"/>
      <c r="AS36" s="13"/>
      <c r="AT36" s="13"/>
      <c r="AU36" s="13"/>
      <c r="AV36" s="13"/>
      <c r="AW36" s="13"/>
    </row>
    <row r="37" spans="1:50" ht="15.75" customHeight="1" x14ac:dyDescent="0.3">
      <c r="A37" s="14">
        <v>35</v>
      </c>
      <c r="B37" s="24" t="s">
        <v>147</v>
      </c>
      <c r="C37" s="16">
        <v>22662391</v>
      </c>
      <c r="D37" s="15" t="s">
        <v>148</v>
      </c>
      <c r="E37" s="15" t="s">
        <v>130</v>
      </c>
      <c r="F37" s="15" t="s">
        <v>67</v>
      </c>
      <c r="G37" s="15"/>
      <c r="H37" s="23">
        <v>45706</v>
      </c>
      <c r="I37" s="23">
        <v>45706</v>
      </c>
      <c r="J37" s="17">
        <v>45918</v>
      </c>
      <c r="K37" s="15">
        <v>210</v>
      </c>
      <c r="L37" s="18">
        <v>14700000</v>
      </c>
      <c r="M37" s="19">
        <v>8</v>
      </c>
      <c r="N37" s="20" t="s">
        <v>72</v>
      </c>
      <c r="O37" s="20"/>
      <c r="P37" s="20"/>
      <c r="Q37" s="20">
        <v>1050000</v>
      </c>
      <c r="R37" s="20">
        <v>2100000</v>
      </c>
      <c r="S37" s="21">
        <v>2100000</v>
      </c>
      <c r="T37" s="21">
        <v>2100000</v>
      </c>
      <c r="U37" s="20"/>
      <c r="V37" s="20"/>
      <c r="W37" s="20">
        <v>2100000</v>
      </c>
      <c r="X37" s="20"/>
      <c r="Y37" s="20"/>
      <c r="Z37" s="20"/>
      <c r="AA37" s="20"/>
      <c r="AB37" s="20"/>
      <c r="AC37" s="20"/>
      <c r="AD37" s="20"/>
      <c r="AE37" s="20"/>
      <c r="AF37" s="20"/>
      <c r="AG37" s="20"/>
      <c r="AH37" s="20"/>
      <c r="AI37" s="20"/>
      <c r="AJ37" s="20" t="e">
        <f t="shared" si="0"/>
        <v>#VALUE!</v>
      </c>
      <c r="AK37" s="13"/>
      <c r="AL37" s="13" t="s">
        <v>348</v>
      </c>
      <c r="AM37" s="13"/>
      <c r="AN37" s="13"/>
      <c r="AO37" s="13"/>
      <c r="AP37" s="13"/>
      <c r="AQ37" s="13"/>
      <c r="AR37" s="13"/>
      <c r="AS37" s="13"/>
      <c r="AT37" s="13"/>
      <c r="AU37" s="13"/>
      <c r="AV37" s="13"/>
      <c r="AW37" s="13"/>
      <c r="AX37" s="13"/>
    </row>
    <row r="38" spans="1:50" ht="15.75" customHeight="1" x14ac:dyDescent="0.3">
      <c r="A38" s="14">
        <v>36</v>
      </c>
      <c r="B38" s="24" t="s">
        <v>150</v>
      </c>
      <c r="C38" s="16">
        <v>76345164</v>
      </c>
      <c r="D38" s="15" t="s">
        <v>151</v>
      </c>
      <c r="E38" s="15" t="s">
        <v>130</v>
      </c>
      <c r="F38" s="15" t="s">
        <v>67</v>
      </c>
      <c r="G38" s="15"/>
      <c r="H38" s="37">
        <v>45706</v>
      </c>
      <c r="I38" s="23">
        <v>45706</v>
      </c>
      <c r="J38" s="17">
        <v>45918</v>
      </c>
      <c r="K38" s="15">
        <v>210</v>
      </c>
      <c r="L38" s="18">
        <v>14700000</v>
      </c>
      <c r="M38" s="19">
        <v>8</v>
      </c>
      <c r="N38" s="20" t="s">
        <v>72</v>
      </c>
      <c r="O38" s="20"/>
      <c r="P38" s="20"/>
      <c r="Q38" s="20">
        <v>1050000</v>
      </c>
      <c r="R38" s="20">
        <v>2100000</v>
      </c>
      <c r="S38" s="21">
        <v>2100000</v>
      </c>
      <c r="T38" s="21">
        <v>2100000</v>
      </c>
      <c r="U38" s="20"/>
      <c r="V38" s="20"/>
      <c r="W38" s="20">
        <v>2100000</v>
      </c>
      <c r="X38" s="20"/>
      <c r="Y38" s="20"/>
      <c r="Z38" s="20"/>
      <c r="AA38" s="20"/>
      <c r="AB38" s="20"/>
      <c r="AC38" s="20"/>
      <c r="AD38" s="20"/>
      <c r="AE38" s="20"/>
      <c r="AF38" s="20"/>
      <c r="AG38" s="20"/>
      <c r="AH38" s="20"/>
      <c r="AI38" s="20"/>
      <c r="AJ38" s="20" t="e">
        <f t="shared" si="0"/>
        <v>#VALUE!</v>
      </c>
      <c r="AK38" s="13"/>
      <c r="AL38" s="13" t="s">
        <v>348</v>
      </c>
      <c r="AM38" s="13"/>
      <c r="AN38" s="13"/>
      <c r="AO38" s="13"/>
      <c r="AP38" s="13"/>
      <c r="AQ38" s="13"/>
      <c r="AR38" s="13"/>
      <c r="AS38" s="13"/>
      <c r="AT38" s="13"/>
      <c r="AU38" s="13"/>
      <c r="AV38" s="13"/>
      <c r="AW38" s="13"/>
      <c r="AX38" s="13"/>
    </row>
    <row r="39" spans="1:50" ht="15.75" customHeight="1" x14ac:dyDescent="0.3">
      <c r="A39" s="14">
        <v>37</v>
      </c>
      <c r="B39" s="24" t="s">
        <v>152</v>
      </c>
      <c r="C39" s="16">
        <v>1118303696</v>
      </c>
      <c r="D39" s="15" t="s">
        <v>153</v>
      </c>
      <c r="E39" s="15" t="s">
        <v>130</v>
      </c>
      <c r="F39" s="15" t="s">
        <v>67</v>
      </c>
      <c r="G39" s="15"/>
      <c r="H39" s="23">
        <v>45706</v>
      </c>
      <c r="I39" s="23">
        <v>45706</v>
      </c>
      <c r="J39" s="17">
        <v>45918</v>
      </c>
      <c r="K39" s="15">
        <v>210</v>
      </c>
      <c r="L39" s="18">
        <v>14700000</v>
      </c>
      <c r="M39" s="19">
        <v>8</v>
      </c>
      <c r="N39" s="20" t="s">
        <v>72</v>
      </c>
      <c r="O39" s="20"/>
      <c r="P39" s="20"/>
      <c r="Q39" s="20">
        <v>1050000</v>
      </c>
      <c r="R39" s="20">
        <v>2100000</v>
      </c>
      <c r="S39" s="21">
        <v>2100000</v>
      </c>
      <c r="T39" s="21">
        <v>2100000</v>
      </c>
      <c r="U39" s="20"/>
      <c r="V39" s="20"/>
      <c r="W39" s="20">
        <v>2100000</v>
      </c>
      <c r="X39" s="20"/>
      <c r="Y39" s="20"/>
      <c r="Z39" s="20"/>
      <c r="AA39" s="20"/>
      <c r="AB39" s="20"/>
      <c r="AC39" s="20"/>
      <c r="AD39" s="20"/>
      <c r="AE39" s="20"/>
      <c r="AF39" s="20"/>
      <c r="AG39" s="20"/>
      <c r="AH39" s="20"/>
      <c r="AI39" s="20"/>
      <c r="AJ39" s="20" t="e">
        <f t="shared" si="0"/>
        <v>#VALUE!</v>
      </c>
      <c r="AK39" s="13"/>
      <c r="AL39" s="13" t="s">
        <v>348</v>
      </c>
      <c r="AM39" s="13"/>
      <c r="AN39" s="13"/>
      <c r="AO39" s="13"/>
      <c r="AP39" s="13"/>
      <c r="AQ39" s="13"/>
      <c r="AR39" s="13"/>
      <c r="AS39" s="13"/>
      <c r="AT39" s="13"/>
      <c r="AU39" s="13"/>
      <c r="AV39" s="13"/>
      <c r="AW39" s="13"/>
      <c r="AX39" s="13"/>
    </row>
    <row r="40" spans="1:50" ht="15.75" customHeight="1" x14ac:dyDescent="0.3">
      <c r="A40" s="14">
        <v>38</v>
      </c>
      <c r="B40" s="24" t="s">
        <v>154</v>
      </c>
      <c r="C40" s="16">
        <v>1115085069</v>
      </c>
      <c r="D40" s="15" t="s">
        <v>155</v>
      </c>
      <c r="E40" s="15" t="s">
        <v>130</v>
      </c>
      <c r="F40" s="15" t="s">
        <v>67</v>
      </c>
      <c r="G40" s="15"/>
      <c r="H40" s="23">
        <v>45706</v>
      </c>
      <c r="I40" s="23">
        <v>45706</v>
      </c>
      <c r="J40" s="17">
        <v>45918</v>
      </c>
      <c r="K40" s="15">
        <v>210</v>
      </c>
      <c r="L40" s="18">
        <v>14700000</v>
      </c>
      <c r="M40" s="20" t="s">
        <v>72</v>
      </c>
      <c r="N40" s="20"/>
      <c r="O40" s="13"/>
      <c r="P40" s="20"/>
      <c r="Q40" s="20">
        <v>1050000</v>
      </c>
      <c r="R40" s="20">
        <v>2100000</v>
      </c>
      <c r="S40" s="21">
        <v>2100000</v>
      </c>
      <c r="T40" s="21">
        <v>2100000</v>
      </c>
      <c r="U40" s="20"/>
      <c r="V40" s="20"/>
      <c r="W40" s="20">
        <v>2100000</v>
      </c>
      <c r="X40" s="20"/>
      <c r="Y40" s="20"/>
      <c r="Z40" s="20"/>
      <c r="AA40" s="20"/>
      <c r="AB40" s="20"/>
      <c r="AC40" s="20"/>
      <c r="AD40" s="20"/>
      <c r="AE40" s="20"/>
      <c r="AF40" s="20"/>
      <c r="AG40" s="20"/>
      <c r="AH40" s="20"/>
      <c r="AI40" s="20"/>
      <c r="AJ40" s="20">
        <f t="shared" si="0"/>
        <v>5250000</v>
      </c>
      <c r="AK40" s="13"/>
      <c r="AL40" s="13" t="s">
        <v>348</v>
      </c>
      <c r="AM40" s="13"/>
      <c r="AN40" s="13"/>
      <c r="AO40" s="13"/>
      <c r="AP40" s="13"/>
      <c r="AQ40" s="13"/>
      <c r="AR40" s="13"/>
      <c r="AS40" s="13"/>
      <c r="AT40" s="13"/>
      <c r="AU40" s="13"/>
      <c r="AV40" s="13"/>
      <c r="AW40" s="13"/>
      <c r="AX40" s="13"/>
    </row>
    <row r="41" spans="1:50" ht="15.75" customHeight="1" x14ac:dyDescent="0.3">
      <c r="A41" s="14">
        <v>39</v>
      </c>
      <c r="B41" s="24" t="s">
        <v>157</v>
      </c>
      <c r="C41" s="16">
        <v>1118301409</v>
      </c>
      <c r="D41" s="15" t="s">
        <v>158</v>
      </c>
      <c r="E41" s="15" t="s">
        <v>130</v>
      </c>
      <c r="F41" s="15" t="s">
        <v>67</v>
      </c>
      <c r="G41" s="15"/>
      <c r="H41" s="23">
        <v>45706</v>
      </c>
      <c r="I41" s="23">
        <v>45706</v>
      </c>
      <c r="J41" s="17">
        <v>45918</v>
      </c>
      <c r="K41" s="15">
        <v>210</v>
      </c>
      <c r="L41" s="38">
        <v>14700000</v>
      </c>
      <c r="M41" s="19">
        <v>8</v>
      </c>
      <c r="N41" s="20" t="s">
        <v>72</v>
      </c>
      <c r="O41" s="20"/>
      <c r="P41" s="20"/>
      <c r="Q41" s="20">
        <v>1050000</v>
      </c>
      <c r="R41" s="20">
        <v>2100000</v>
      </c>
      <c r="S41" s="21">
        <v>2100000</v>
      </c>
      <c r="T41" s="21">
        <v>2100000</v>
      </c>
      <c r="U41" s="20"/>
      <c r="V41" s="20"/>
      <c r="W41" s="20">
        <v>2100000</v>
      </c>
      <c r="X41" s="20"/>
      <c r="Y41" s="20"/>
      <c r="Z41" s="20"/>
      <c r="AA41" s="20"/>
      <c r="AB41" s="20"/>
      <c r="AC41" s="20"/>
      <c r="AD41" s="20"/>
      <c r="AE41" s="20"/>
      <c r="AF41" s="20"/>
      <c r="AG41" s="20"/>
      <c r="AH41" s="20"/>
      <c r="AI41" s="20"/>
      <c r="AJ41" s="20" t="e">
        <f t="shared" si="0"/>
        <v>#VALUE!</v>
      </c>
      <c r="AK41" s="13"/>
      <c r="AL41" s="13" t="s">
        <v>348</v>
      </c>
      <c r="AM41" s="13"/>
      <c r="AN41" s="13"/>
      <c r="AO41" s="13"/>
      <c r="AP41" s="13"/>
      <c r="AQ41" s="13"/>
      <c r="AR41" s="13"/>
      <c r="AS41" s="13"/>
      <c r="AT41" s="13"/>
      <c r="AU41" s="13"/>
      <c r="AV41" s="13"/>
      <c r="AW41" s="13"/>
      <c r="AX41" s="13"/>
    </row>
    <row r="42" spans="1:50" ht="15.75" customHeight="1" x14ac:dyDescent="0.3">
      <c r="A42" s="14">
        <v>40</v>
      </c>
      <c r="B42" s="24" t="s">
        <v>159</v>
      </c>
      <c r="C42" s="16">
        <v>1118259252</v>
      </c>
      <c r="D42" s="15" t="s">
        <v>160</v>
      </c>
      <c r="E42" s="15" t="s">
        <v>130</v>
      </c>
      <c r="F42" s="15" t="s">
        <v>67</v>
      </c>
      <c r="G42" s="15"/>
      <c r="H42" s="23">
        <v>45706</v>
      </c>
      <c r="I42" s="23">
        <v>45706</v>
      </c>
      <c r="J42" s="17">
        <v>45918</v>
      </c>
      <c r="K42" s="15">
        <v>210</v>
      </c>
      <c r="L42" s="38">
        <v>14700000</v>
      </c>
      <c r="M42" s="19">
        <v>8</v>
      </c>
      <c r="N42" s="20"/>
      <c r="O42" s="20"/>
      <c r="P42" s="20"/>
      <c r="Q42" s="20">
        <v>1050000</v>
      </c>
      <c r="R42" s="20">
        <v>2100000</v>
      </c>
      <c r="S42" s="21">
        <v>2100000</v>
      </c>
      <c r="T42" s="21">
        <v>2100000</v>
      </c>
      <c r="U42" s="20"/>
      <c r="V42" s="20"/>
      <c r="W42" s="20">
        <v>2100000</v>
      </c>
      <c r="X42" s="20"/>
      <c r="Y42" s="20"/>
      <c r="Z42" s="20"/>
      <c r="AA42" s="20"/>
      <c r="AB42" s="20"/>
      <c r="AC42" s="20"/>
      <c r="AD42" s="20"/>
      <c r="AE42" s="20"/>
      <c r="AF42" s="20"/>
      <c r="AG42" s="20"/>
      <c r="AH42" s="20"/>
      <c r="AI42" s="20"/>
      <c r="AJ42" s="20">
        <f t="shared" si="0"/>
        <v>5250000</v>
      </c>
      <c r="AK42" s="13"/>
      <c r="AL42" s="13" t="s">
        <v>348</v>
      </c>
      <c r="AM42" s="13"/>
      <c r="AN42" s="13"/>
      <c r="AO42" s="13"/>
      <c r="AP42" s="13"/>
      <c r="AQ42" s="13"/>
      <c r="AR42" s="13"/>
      <c r="AS42" s="13"/>
      <c r="AT42" s="13"/>
      <c r="AU42" s="13"/>
      <c r="AV42" s="13"/>
      <c r="AW42" s="13"/>
      <c r="AX42" s="13"/>
    </row>
    <row r="43" spans="1:50" ht="15.75" customHeight="1" x14ac:dyDescent="0.3">
      <c r="A43" s="14">
        <v>41</v>
      </c>
      <c r="B43" s="24" t="s">
        <v>161</v>
      </c>
      <c r="C43" s="16">
        <v>1118285418</v>
      </c>
      <c r="D43" s="15" t="s">
        <v>162</v>
      </c>
      <c r="E43" s="15" t="s">
        <v>130</v>
      </c>
      <c r="F43" s="15" t="s">
        <v>67</v>
      </c>
      <c r="G43" s="15"/>
      <c r="H43" s="37">
        <v>45706</v>
      </c>
      <c r="I43" s="23">
        <v>45706</v>
      </c>
      <c r="J43" s="17">
        <v>45918</v>
      </c>
      <c r="K43" s="15">
        <v>210</v>
      </c>
      <c r="L43" s="38">
        <v>14700000</v>
      </c>
      <c r="M43" s="19">
        <v>8</v>
      </c>
      <c r="N43" s="20"/>
      <c r="O43" s="20"/>
      <c r="P43" s="20"/>
      <c r="Q43" s="20">
        <v>1050000</v>
      </c>
      <c r="R43" s="20">
        <v>2100000</v>
      </c>
      <c r="S43" s="21">
        <v>2100000</v>
      </c>
      <c r="T43" s="21">
        <v>2100000</v>
      </c>
      <c r="U43" s="20"/>
      <c r="V43" s="20"/>
      <c r="W43" s="20">
        <v>2100000</v>
      </c>
      <c r="X43" s="20"/>
      <c r="Y43" s="20"/>
      <c r="Z43" s="20"/>
      <c r="AA43" s="20"/>
      <c r="AB43" s="20"/>
      <c r="AC43" s="20"/>
      <c r="AD43" s="20"/>
      <c r="AE43" s="20"/>
      <c r="AF43" s="20"/>
      <c r="AG43" s="20"/>
      <c r="AH43" s="20"/>
      <c r="AI43" s="20"/>
      <c r="AJ43" s="20">
        <f t="shared" si="0"/>
        <v>5250000</v>
      </c>
      <c r="AK43" s="13"/>
      <c r="AL43" s="13" t="s">
        <v>348</v>
      </c>
      <c r="AM43" s="13"/>
      <c r="AN43" s="13"/>
      <c r="AO43" s="13"/>
      <c r="AP43" s="13"/>
      <c r="AQ43" s="13"/>
      <c r="AR43" s="13"/>
      <c r="AS43" s="13"/>
      <c r="AT43" s="13"/>
      <c r="AU43" s="13"/>
      <c r="AV43" s="13"/>
      <c r="AW43" s="13"/>
      <c r="AX43" s="13"/>
    </row>
    <row r="44" spans="1:50" ht="15.75" customHeight="1" x14ac:dyDescent="0.3">
      <c r="A44" s="14">
        <v>42</v>
      </c>
      <c r="B44" s="24" t="s">
        <v>163</v>
      </c>
      <c r="C44" s="16">
        <v>1118282515</v>
      </c>
      <c r="D44" s="15" t="s">
        <v>164</v>
      </c>
      <c r="E44" s="15" t="s">
        <v>130</v>
      </c>
      <c r="F44" s="15" t="s">
        <v>67</v>
      </c>
      <c r="G44" s="15"/>
      <c r="H44" s="23">
        <v>45706</v>
      </c>
      <c r="I44" s="23">
        <v>45706</v>
      </c>
      <c r="J44" s="17">
        <v>45918</v>
      </c>
      <c r="K44" s="15">
        <v>210</v>
      </c>
      <c r="L44" s="38">
        <v>14700000</v>
      </c>
      <c r="M44" s="19">
        <v>8</v>
      </c>
      <c r="N44" s="20"/>
      <c r="O44" s="20"/>
      <c r="P44" s="20"/>
      <c r="Q44" s="20">
        <v>1050000</v>
      </c>
      <c r="R44" s="20">
        <v>2100000</v>
      </c>
      <c r="S44" s="21">
        <v>2100000</v>
      </c>
      <c r="T44" s="21">
        <v>2100000</v>
      </c>
      <c r="U44" s="20"/>
      <c r="V44" s="20"/>
      <c r="W44" s="20">
        <v>2100000</v>
      </c>
      <c r="X44" s="20"/>
      <c r="Y44" s="20"/>
      <c r="Z44" s="20"/>
      <c r="AA44" s="20"/>
      <c r="AB44" s="20"/>
      <c r="AC44" s="20"/>
      <c r="AD44" s="20"/>
      <c r="AE44" s="20"/>
      <c r="AF44" s="20"/>
      <c r="AG44" s="20"/>
      <c r="AH44" s="20"/>
      <c r="AI44" s="20"/>
      <c r="AJ44" s="20">
        <f t="shared" si="0"/>
        <v>5250000</v>
      </c>
      <c r="AK44" s="13"/>
      <c r="AL44" s="13" t="s">
        <v>348</v>
      </c>
      <c r="AM44" s="13"/>
      <c r="AN44" s="13"/>
      <c r="AO44" s="13"/>
      <c r="AP44" s="13"/>
      <c r="AQ44" s="13"/>
      <c r="AR44" s="13"/>
      <c r="AS44" s="13"/>
      <c r="AT44" s="13"/>
      <c r="AU44" s="13"/>
      <c r="AV44" s="13"/>
      <c r="AW44" s="13"/>
      <c r="AX44" s="13"/>
    </row>
    <row r="45" spans="1:50" ht="15.75" customHeight="1" x14ac:dyDescent="0.3">
      <c r="A45" s="14">
        <v>43</v>
      </c>
      <c r="B45" s="24" t="s">
        <v>165</v>
      </c>
      <c r="C45" s="16">
        <v>31475774</v>
      </c>
      <c r="D45" s="15" t="s">
        <v>166</v>
      </c>
      <c r="E45" s="15" t="s">
        <v>130</v>
      </c>
      <c r="F45" s="15" t="s">
        <v>67</v>
      </c>
      <c r="G45" s="15"/>
      <c r="H45" s="23">
        <v>45706</v>
      </c>
      <c r="I45" s="23">
        <v>45706</v>
      </c>
      <c r="J45" s="17">
        <v>45918</v>
      </c>
      <c r="K45" s="15">
        <v>210</v>
      </c>
      <c r="L45" s="38">
        <v>14700000</v>
      </c>
      <c r="M45" s="19">
        <v>8</v>
      </c>
      <c r="N45" s="20"/>
      <c r="O45" s="20"/>
      <c r="P45" s="20"/>
      <c r="Q45" s="20">
        <v>1050000</v>
      </c>
      <c r="R45" s="20">
        <v>2100000</v>
      </c>
      <c r="S45" s="21">
        <v>2100000</v>
      </c>
      <c r="T45" s="21">
        <v>2100000</v>
      </c>
      <c r="U45" s="20"/>
      <c r="V45" s="20"/>
      <c r="W45" s="20">
        <v>2100000</v>
      </c>
      <c r="X45" s="20"/>
      <c r="Y45" s="20"/>
      <c r="Z45" s="20"/>
      <c r="AA45" s="20"/>
      <c r="AB45" s="20"/>
      <c r="AC45" s="20"/>
      <c r="AD45" s="20"/>
      <c r="AE45" s="20"/>
      <c r="AF45" s="20"/>
      <c r="AG45" s="20"/>
      <c r="AH45" s="20"/>
      <c r="AI45" s="20"/>
      <c r="AJ45" s="20">
        <f t="shared" si="0"/>
        <v>5250000</v>
      </c>
      <c r="AK45" s="13"/>
      <c r="AL45" s="13" t="s">
        <v>348</v>
      </c>
      <c r="AM45" s="13"/>
      <c r="AN45" s="13"/>
      <c r="AO45" s="13"/>
      <c r="AP45" s="13"/>
      <c r="AQ45" s="13"/>
      <c r="AR45" s="13"/>
      <c r="AS45" s="13"/>
      <c r="AT45" s="13"/>
      <c r="AU45" s="13"/>
      <c r="AV45" s="13"/>
      <c r="AW45" s="13"/>
      <c r="AX45" s="13"/>
    </row>
    <row r="46" spans="1:50" ht="15.75" customHeight="1" x14ac:dyDescent="0.3">
      <c r="A46" s="14">
        <v>44</v>
      </c>
      <c r="B46" s="24" t="s">
        <v>167</v>
      </c>
      <c r="C46" s="16">
        <v>31469557</v>
      </c>
      <c r="D46" s="15" t="s">
        <v>168</v>
      </c>
      <c r="E46" s="15" t="s">
        <v>130</v>
      </c>
      <c r="F46" s="15" t="s">
        <v>67</v>
      </c>
      <c r="G46" s="15"/>
      <c r="H46" s="23">
        <v>45706</v>
      </c>
      <c r="I46" s="23">
        <v>45706</v>
      </c>
      <c r="J46" s="17">
        <v>45918</v>
      </c>
      <c r="K46" s="15">
        <v>210</v>
      </c>
      <c r="L46" s="38">
        <v>14700000</v>
      </c>
      <c r="M46" s="19">
        <v>8</v>
      </c>
      <c r="N46" s="20"/>
      <c r="O46" s="20"/>
      <c r="P46" s="20"/>
      <c r="Q46" s="20">
        <v>1050000</v>
      </c>
      <c r="R46" s="20">
        <v>2100000</v>
      </c>
      <c r="S46" s="21">
        <v>2100000</v>
      </c>
      <c r="T46" s="21">
        <v>2100000</v>
      </c>
      <c r="U46" s="20"/>
      <c r="V46" s="20"/>
      <c r="W46" s="20">
        <v>2100000</v>
      </c>
      <c r="X46" s="20"/>
      <c r="Y46" s="20"/>
      <c r="Z46" s="20"/>
      <c r="AA46" s="20"/>
      <c r="AB46" s="20"/>
      <c r="AC46" s="20"/>
      <c r="AD46" s="20"/>
      <c r="AE46" s="20"/>
      <c r="AF46" s="20"/>
      <c r="AG46" s="20"/>
      <c r="AH46" s="20"/>
      <c r="AI46" s="20"/>
      <c r="AJ46" s="20">
        <f t="shared" si="0"/>
        <v>5250000</v>
      </c>
      <c r="AK46" s="13"/>
      <c r="AL46" s="13" t="s">
        <v>348</v>
      </c>
      <c r="AM46" s="13"/>
      <c r="AN46" s="13"/>
      <c r="AO46" s="13"/>
      <c r="AP46" s="13"/>
      <c r="AQ46" s="13"/>
      <c r="AR46" s="13"/>
      <c r="AS46" s="13"/>
      <c r="AT46" s="13"/>
      <c r="AU46" s="13"/>
      <c r="AV46" s="13"/>
      <c r="AW46" s="13"/>
      <c r="AX46" s="13"/>
    </row>
    <row r="47" spans="1:50" ht="15.75" customHeight="1" x14ac:dyDescent="0.3">
      <c r="A47" s="14">
        <v>45</v>
      </c>
      <c r="B47" s="24" t="s">
        <v>170</v>
      </c>
      <c r="C47" s="16">
        <v>16449942</v>
      </c>
      <c r="D47" s="15" t="s">
        <v>171</v>
      </c>
      <c r="E47" s="15" t="s">
        <v>130</v>
      </c>
      <c r="F47" s="15" t="s">
        <v>67</v>
      </c>
      <c r="G47" s="15"/>
      <c r="H47" s="23">
        <v>45706</v>
      </c>
      <c r="I47" s="23">
        <v>45708</v>
      </c>
      <c r="J47" s="17">
        <v>45918</v>
      </c>
      <c r="K47" s="15">
        <v>210</v>
      </c>
      <c r="L47" s="38">
        <v>14700000</v>
      </c>
      <c r="M47" s="19">
        <v>8</v>
      </c>
      <c r="N47" s="20"/>
      <c r="O47" s="20"/>
      <c r="P47" s="20"/>
      <c r="Q47" s="20">
        <v>1050000</v>
      </c>
      <c r="R47" s="20">
        <v>2100000</v>
      </c>
      <c r="S47" s="21">
        <v>2100000</v>
      </c>
      <c r="T47" s="21">
        <v>2100000</v>
      </c>
      <c r="U47" s="20"/>
      <c r="V47" s="20"/>
      <c r="W47" s="20">
        <v>2100000</v>
      </c>
      <c r="X47" s="20"/>
      <c r="Y47" s="20"/>
      <c r="Z47" s="20"/>
      <c r="AA47" s="20"/>
      <c r="AB47" s="20"/>
      <c r="AC47" s="20"/>
      <c r="AD47" s="20"/>
      <c r="AE47" s="20"/>
      <c r="AF47" s="20"/>
      <c r="AG47" s="20"/>
      <c r="AH47" s="20"/>
      <c r="AI47" s="20"/>
      <c r="AJ47" s="20">
        <f t="shared" si="0"/>
        <v>5250000</v>
      </c>
      <c r="AK47" s="13"/>
      <c r="AL47" s="13" t="s">
        <v>348</v>
      </c>
      <c r="AM47" s="13"/>
      <c r="AN47" s="13"/>
      <c r="AO47" s="13"/>
      <c r="AP47" s="13"/>
      <c r="AQ47" s="13"/>
      <c r="AR47" s="13"/>
      <c r="AS47" s="13"/>
      <c r="AT47" s="13"/>
      <c r="AU47" s="13"/>
      <c r="AV47" s="13"/>
      <c r="AW47" s="13"/>
      <c r="AX47" s="13"/>
    </row>
    <row r="48" spans="1:50" ht="15.75" customHeight="1" x14ac:dyDescent="0.3">
      <c r="A48" s="14">
        <v>46</v>
      </c>
      <c r="B48" s="24" t="s">
        <v>172</v>
      </c>
      <c r="C48" s="16">
        <v>16448311</v>
      </c>
      <c r="D48" s="15" t="s">
        <v>173</v>
      </c>
      <c r="E48" s="15" t="s">
        <v>130</v>
      </c>
      <c r="F48" s="15" t="s">
        <v>67</v>
      </c>
      <c r="G48" s="15"/>
      <c r="H48" s="23">
        <v>45706</v>
      </c>
      <c r="I48" s="23">
        <v>45708</v>
      </c>
      <c r="J48" s="17">
        <v>45918</v>
      </c>
      <c r="K48" s="15">
        <v>210</v>
      </c>
      <c r="L48" s="38">
        <v>14700000</v>
      </c>
      <c r="M48" s="19">
        <v>8</v>
      </c>
      <c r="N48" s="20"/>
      <c r="O48" s="20"/>
      <c r="P48" s="20"/>
      <c r="Q48" s="20">
        <v>1050000</v>
      </c>
      <c r="R48" s="20">
        <v>2100000</v>
      </c>
      <c r="S48" s="21">
        <v>2100000</v>
      </c>
      <c r="T48" s="21">
        <v>2100000</v>
      </c>
      <c r="U48" s="20"/>
      <c r="V48" s="20"/>
      <c r="W48" s="20">
        <v>2100000</v>
      </c>
      <c r="X48" s="20"/>
      <c r="Y48" s="20"/>
      <c r="Z48" s="20"/>
      <c r="AA48" s="20"/>
      <c r="AB48" s="20"/>
      <c r="AC48" s="20"/>
      <c r="AD48" s="20"/>
      <c r="AE48" s="20"/>
      <c r="AF48" s="20"/>
      <c r="AG48" s="20"/>
      <c r="AH48" s="20"/>
      <c r="AI48" s="20"/>
      <c r="AJ48" s="20">
        <f t="shared" si="0"/>
        <v>5250000</v>
      </c>
      <c r="AK48" s="13"/>
      <c r="AL48" s="13" t="s">
        <v>348</v>
      </c>
      <c r="AM48" s="13"/>
      <c r="AN48" s="13"/>
      <c r="AO48" s="13"/>
      <c r="AP48" s="13"/>
      <c r="AQ48" s="13"/>
      <c r="AR48" s="13"/>
      <c r="AS48" s="13"/>
      <c r="AT48" s="13"/>
      <c r="AU48" s="13"/>
      <c r="AV48" s="13"/>
      <c r="AW48" s="13"/>
      <c r="AX48" s="13"/>
    </row>
    <row r="49" spans="1:50" ht="15.75" customHeight="1" x14ac:dyDescent="0.3">
      <c r="A49" s="14">
        <v>47</v>
      </c>
      <c r="B49" s="24" t="s">
        <v>174</v>
      </c>
      <c r="C49" s="16">
        <v>1118297137</v>
      </c>
      <c r="D49" s="15" t="s">
        <v>175</v>
      </c>
      <c r="E49" s="15" t="s">
        <v>130</v>
      </c>
      <c r="F49" s="15" t="s">
        <v>67</v>
      </c>
      <c r="G49" s="15"/>
      <c r="H49" s="23">
        <v>45707</v>
      </c>
      <c r="I49" s="23">
        <v>45707</v>
      </c>
      <c r="J49" s="17">
        <v>45918</v>
      </c>
      <c r="K49" s="15">
        <v>210</v>
      </c>
      <c r="L49" s="38">
        <v>14700000</v>
      </c>
      <c r="M49" s="19">
        <v>8</v>
      </c>
      <c r="N49" s="20"/>
      <c r="O49" s="20"/>
      <c r="P49" s="20"/>
      <c r="Q49" s="20">
        <v>1050000</v>
      </c>
      <c r="R49" s="20">
        <v>2100000</v>
      </c>
      <c r="S49" s="21">
        <v>2100000</v>
      </c>
      <c r="T49" s="21">
        <v>2100000</v>
      </c>
      <c r="U49" s="20"/>
      <c r="V49" s="20"/>
      <c r="W49" s="20">
        <v>2100000</v>
      </c>
      <c r="X49" s="20"/>
      <c r="Y49" s="20"/>
      <c r="Z49" s="20"/>
      <c r="AA49" s="20"/>
      <c r="AB49" s="20"/>
      <c r="AC49" s="20"/>
      <c r="AD49" s="20"/>
      <c r="AE49" s="20"/>
      <c r="AF49" s="20"/>
      <c r="AG49" s="20"/>
      <c r="AH49" s="20"/>
      <c r="AI49" s="20"/>
      <c r="AJ49" s="20">
        <f t="shared" si="0"/>
        <v>5250000</v>
      </c>
      <c r="AK49" s="13"/>
      <c r="AL49" s="13" t="s">
        <v>348</v>
      </c>
      <c r="AM49" s="13"/>
      <c r="AN49" s="13"/>
      <c r="AO49" s="13"/>
      <c r="AP49" s="13"/>
      <c r="AQ49" s="13"/>
      <c r="AR49" s="13"/>
      <c r="AS49" s="13"/>
      <c r="AT49" s="13"/>
      <c r="AU49" s="13"/>
      <c r="AV49" s="13"/>
      <c r="AW49" s="13"/>
      <c r="AX49" s="13"/>
    </row>
    <row r="50" spans="1:50" ht="15.75" customHeight="1" x14ac:dyDescent="0.3">
      <c r="A50" s="14">
        <v>48</v>
      </c>
      <c r="B50" s="24" t="s">
        <v>176</v>
      </c>
      <c r="C50" s="16">
        <v>1118307353</v>
      </c>
      <c r="D50" s="15" t="s">
        <v>177</v>
      </c>
      <c r="E50" s="15" t="s">
        <v>130</v>
      </c>
      <c r="F50" s="15" t="s">
        <v>67</v>
      </c>
      <c r="G50" s="15"/>
      <c r="H50" s="23">
        <v>45707</v>
      </c>
      <c r="I50" s="23">
        <v>45707</v>
      </c>
      <c r="J50" s="17">
        <v>45918</v>
      </c>
      <c r="K50" s="15">
        <v>210</v>
      </c>
      <c r="L50" s="38">
        <v>14700000</v>
      </c>
      <c r="M50" s="19">
        <v>8</v>
      </c>
      <c r="N50" s="20"/>
      <c r="O50" s="20"/>
      <c r="P50" s="20"/>
      <c r="Q50" s="20">
        <v>1050000</v>
      </c>
      <c r="R50" s="20">
        <v>2100000</v>
      </c>
      <c r="S50" s="21">
        <v>2100000</v>
      </c>
      <c r="T50" s="21">
        <v>2100000</v>
      </c>
      <c r="U50" s="20"/>
      <c r="V50" s="20"/>
      <c r="W50" s="20">
        <v>2100000</v>
      </c>
      <c r="X50" s="20"/>
      <c r="Y50" s="20"/>
      <c r="Z50" s="20"/>
      <c r="AA50" s="20"/>
      <c r="AB50" s="20"/>
      <c r="AC50" s="20"/>
      <c r="AD50" s="20"/>
      <c r="AE50" s="20"/>
      <c r="AF50" s="20"/>
      <c r="AG50" s="20"/>
      <c r="AH50" s="20"/>
      <c r="AI50" s="20"/>
      <c r="AJ50" s="20">
        <f t="shared" si="0"/>
        <v>5250000</v>
      </c>
      <c r="AK50" s="13"/>
      <c r="AL50" s="13" t="s">
        <v>348</v>
      </c>
      <c r="AM50" s="13"/>
      <c r="AN50" s="13"/>
      <c r="AO50" s="13"/>
      <c r="AP50" s="13"/>
      <c r="AQ50" s="13"/>
      <c r="AR50" s="13"/>
      <c r="AS50" s="13"/>
      <c r="AT50" s="13"/>
      <c r="AU50" s="13"/>
      <c r="AV50" s="13"/>
      <c r="AW50" s="13"/>
      <c r="AX50" s="13"/>
    </row>
    <row r="51" spans="1:50" ht="15.75" customHeight="1" x14ac:dyDescent="0.3">
      <c r="A51" s="14">
        <v>49</v>
      </c>
      <c r="B51" s="24" t="s">
        <v>178</v>
      </c>
      <c r="C51" s="16">
        <v>55060615</v>
      </c>
      <c r="D51" s="15" t="s">
        <v>179</v>
      </c>
      <c r="E51" s="15" t="s">
        <v>130</v>
      </c>
      <c r="F51" s="15" t="s">
        <v>67</v>
      </c>
      <c r="G51" s="15"/>
      <c r="H51" s="23">
        <v>45707</v>
      </c>
      <c r="I51" s="23">
        <v>45707</v>
      </c>
      <c r="J51" s="17">
        <v>45918</v>
      </c>
      <c r="K51" s="15">
        <v>210</v>
      </c>
      <c r="L51" s="38">
        <v>14700000</v>
      </c>
      <c r="M51" s="19">
        <v>8</v>
      </c>
      <c r="N51" s="20"/>
      <c r="O51" s="20"/>
      <c r="P51" s="20"/>
      <c r="Q51" s="20">
        <v>1050000</v>
      </c>
      <c r="R51" s="20">
        <v>2100000</v>
      </c>
      <c r="S51" s="21">
        <v>2100000</v>
      </c>
      <c r="T51" s="21">
        <v>2100000</v>
      </c>
      <c r="U51" s="20"/>
      <c r="V51" s="20"/>
      <c r="W51" s="20">
        <v>2100000</v>
      </c>
      <c r="X51" s="20"/>
      <c r="Y51" s="20"/>
      <c r="Z51" s="20"/>
      <c r="AA51" s="20"/>
      <c r="AB51" s="20"/>
      <c r="AC51" s="20"/>
      <c r="AD51" s="20"/>
      <c r="AE51" s="20"/>
      <c r="AF51" s="20"/>
      <c r="AG51" s="20"/>
      <c r="AH51" s="20"/>
      <c r="AI51" s="20"/>
      <c r="AJ51" s="20">
        <f t="shared" si="0"/>
        <v>5250000</v>
      </c>
      <c r="AK51" s="13"/>
      <c r="AL51" s="13" t="s">
        <v>348</v>
      </c>
      <c r="AM51" s="13" t="s">
        <v>350</v>
      </c>
      <c r="AN51" s="13"/>
      <c r="AO51" s="13"/>
      <c r="AP51" s="13"/>
      <c r="AQ51" s="13"/>
      <c r="AR51" s="13"/>
      <c r="AS51" s="13"/>
      <c r="AT51" s="13"/>
      <c r="AU51" s="13"/>
      <c r="AV51" s="13"/>
      <c r="AW51" s="13"/>
      <c r="AX51" s="13"/>
    </row>
    <row r="52" spans="1:50" ht="15.75" customHeight="1" x14ac:dyDescent="0.3">
      <c r="A52" s="14">
        <v>50</v>
      </c>
      <c r="B52" s="24" t="s">
        <v>180</v>
      </c>
      <c r="C52" s="39">
        <v>16464670</v>
      </c>
      <c r="D52" s="15" t="s">
        <v>181</v>
      </c>
      <c r="E52" s="15" t="s">
        <v>130</v>
      </c>
      <c r="F52" s="15" t="s">
        <v>67</v>
      </c>
      <c r="G52" s="15"/>
      <c r="H52" s="23">
        <v>45707</v>
      </c>
      <c r="I52" s="23">
        <v>45707</v>
      </c>
      <c r="J52" s="40">
        <v>45918</v>
      </c>
      <c r="K52" s="15">
        <v>210</v>
      </c>
      <c r="L52" s="38">
        <v>14700000</v>
      </c>
      <c r="M52" s="19">
        <v>8</v>
      </c>
      <c r="N52" s="20"/>
      <c r="O52" s="20"/>
      <c r="P52" s="20"/>
      <c r="Q52" s="20">
        <v>1050000</v>
      </c>
      <c r="R52" s="20">
        <v>2100000</v>
      </c>
      <c r="S52" s="21">
        <v>2100000</v>
      </c>
      <c r="T52" s="21">
        <v>2100000</v>
      </c>
      <c r="U52" s="20"/>
      <c r="V52" s="20"/>
      <c r="W52" s="20">
        <v>2100000</v>
      </c>
      <c r="X52" s="20"/>
      <c r="Y52" s="20"/>
      <c r="Z52" s="20"/>
      <c r="AA52" s="20"/>
      <c r="AB52" s="20"/>
      <c r="AC52" s="20"/>
      <c r="AD52" s="20"/>
      <c r="AE52" s="20"/>
      <c r="AF52" s="20"/>
      <c r="AG52" s="20"/>
      <c r="AH52" s="20"/>
      <c r="AI52" s="20"/>
      <c r="AJ52" s="20">
        <f t="shared" si="0"/>
        <v>5250000</v>
      </c>
      <c r="AK52" s="13"/>
      <c r="AL52" s="13" t="s">
        <v>348</v>
      </c>
      <c r="AM52" s="13"/>
      <c r="AN52" s="13"/>
      <c r="AO52" s="13"/>
      <c r="AP52" s="13"/>
      <c r="AQ52" s="13"/>
      <c r="AR52" s="13"/>
      <c r="AS52" s="13"/>
      <c r="AT52" s="13"/>
      <c r="AU52" s="13"/>
      <c r="AV52" s="13"/>
      <c r="AW52" s="13"/>
      <c r="AX52" s="13"/>
    </row>
    <row r="53" spans="1:50" ht="15.75" customHeight="1" x14ac:dyDescent="0.3">
      <c r="A53" s="14">
        <v>51</v>
      </c>
      <c r="B53" s="24" t="s">
        <v>182</v>
      </c>
      <c r="C53" s="16">
        <v>1118310324</v>
      </c>
      <c r="D53" s="15" t="s">
        <v>183</v>
      </c>
      <c r="E53" s="15" t="s">
        <v>130</v>
      </c>
      <c r="F53" s="15" t="s">
        <v>67</v>
      </c>
      <c r="G53" s="15"/>
      <c r="H53" s="23">
        <v>45707</v>
      </c>
      <c r="I53" s="23">
        <v>45707</v>
      </c>
      <c r="J53" s="17">
        <v>45918</v>
      </c>
      <c r="K53" s="15">
        <v>210</v>
      </c>
      <c r="L53" s="38">
        <v>14700000</v>
      </c>
      <c r="M53" s="19">
        <v>8</v>
      </c>
      <c r="N53" s="20"/>
      <c r="O53" s="20"/>
      <c r="P53" s="20"/>
      <c r="Q53" s="20">
        <v>1050000</v>
      </c>
      <c r="R53" s="20">
        <v>2100000</v>
      </c>
      <c r="S53" s="21">
        <v>2100000</v>
      </c>
      <c r="T53" s="21">
        <v>2100000</v>
      </c>
      <c r="U53" s="20"/>
      <c r="V53" s="20"/>
      <c r="W53" s="20">
        <v>2100000</v>
      </c>
      <c r="X53" s="20"/>
      <c r="Y53" s="20"/>
      <c r="Z53" s="20"/>
      <c r="AA53" s="20"/>
      <c r="AB53" s="20"/>
      <c r="AC53" s="20"/>
      <c r="AD53" s="20"/>
      <c r="AE53" s="20"/>
      <c r="AF53" s="20"/>
      <c r="AG53" s="20"/>
      <c r="AH53" s="20"/>
      <c r="AI53" s="20"/>
      <c r="AJ53" s="20">
        <f t="shared" si="0"/>
        <v>5250000</v>
      </c>
      <c r="AK53" s="13"/>
      <c r="AL53" s="13" t="s">
        <v>348</v>
      </c>
      <c r="AM53" s="13"/>
      <c r="AN53" s="13"/>
      <c r="AO53" s="13"/>
      <c r="AP53" s="13"/>
      <c r="AQ53" s="13"/>
      <c r="AR53" s="13"/>
      <c r="AS53" s="13"/>
      <c r="AT53" s="13"/>
      <c r="AU53" s="13"/>
      <c r="AV53" s="13"/>
      <c r="AW53" s="13"/>
      <c r="AX53" s="13"/>
    </row>
    <row r="54" spans="1:50" ht="15.75" customHeight="1" x14ac:dyDescent="0.3">
      <c r="A54" s="14">
        <v>52</v>
      </c>
      <c r="B54" s="24" t="s">
        <v>184</v>
      </c>
      <c r="C54" s="16">
        <v>1118305974</v>
      </c>
      <c r="D54" s="15" t="s">
        <v>185</v>
      </c>
      <c r="E54" s="15" t="s">
        <v>130</v>
      </c>
      <c r="F54" s="15" t="s">
        <v>67</v>
      </c>
      <c r="G54" s="15"/>
      <c r="H54" s="23">
        <v>45707</v>
      </c>
      <c r="I54" s="23">
        <v>45707</v>
      </c>
      <c r="J54" s="17">
        <v>45919</v>
      </c>
      <c r="K54" s="15">
        <v>209</v>
      </c>
      <c r="L54" s="38">
        <v>14700000</v>
      </c>
      <c r="M54" s="19">
        <v>8</v>
      </c>
      <c r="N54" s="20"/>
      <c r="O54" s="20"/>
      <c r="P54" s="20"/>
      <c r="Q54" s="20">
        <v>1050000</v>
      </c>
      <c r="R54" s="20">
        <v>2100000</v>
      </c>
      <c r="S54" s="21">
        <v>2100000</v>
      </c>
      <c r="T54" s="21">
        <v>2100000</v>
      </c>
      <c r="U54" s="20"/>
      <c r="V54" s="20"/>
      <c r="W54" s="20">
        <v>2100000</v>
      </c>
      <c r="X54" s="20"/>
      <c r="Y54" s="20"/>
      <c r="Z54" s="20"/>
      <c r="AA54" s="20"/>
      <c r="AB54" s="20"/>
      <c r="AC54" s="20"/>
      <c r="AD54" s="20"/>
      <c r="AE54" s="20"/>
      <c r="AF54" s="20"/>
      <c r="AG54" s="20"/>
      <c r="AH54" s="20"/>
      <c r="AI54" s="20"/>
      <c r="AJ54" s="20">
        <f t="shared" si="0"/>
        <v>5250000</v>
      </c>
      <c r="AK54" s="13"/>
      <c r="AL54" s="13" t="s">
        <v>348</v>
      </c>
      <c r="AM54" s="13"/>
      <c r="AN54" s="13"/>
      <c r="AO54" s="13"/>
      <c r="AP54" s="13"/>
      <c r="AQ54" s="13"/>
      <c r="AR54" s="13"/>
      <c r="AS54" s="13"/>
      <c r="AT54" s="13"/>
      <c r="AU54" s="13"/>
      <c r="AV54" s="13"/>
      <c r="AW54" s="13"/>
      <c r="AX54" s="13"/>
    </row>
    <row r="55" spans="1:50" ht="15.75" customHeight="1" x14ac:dyDescent="0.3">
      <c r="A55" s="14">
        <v>53</v>
      </c>
      <c r="B55" s="24" t="s">
        <v>186</v>
      </c>
      <c r="C55" s="16">
        <v>1118306817</v>
      </c>
      <c r="D55" s="15" t="s">
        <v>187</v>
      </c>
      <c r="E55" s="15" t="s">
        <v>130</v>
      </c>
      <c r="F55" s="15" t="s">
        <v>67</v>
      </c>
      <c r="G55" s="15"/>
      <c r="H55" s="23">
        <v>45707</v>
      </c>
      <c r="I55" s="23">
        <v>45707</v>
      </c>
      <c r="J55" s="17">
        <v>45918</v>
      </c>
      <c r="K55" s="15">
        <v>210</v>
      </c>
      <c r="L55" s="38">
        <v>14700000</v>
      </c>
      <c r="M55" s="19">
        <v>8</v>
      </c>
      <c r="N55" s="20"/>
      <c r="O55" s="20"/>
      <c r="P55" s="20"/>
      <c r="Q55" s="20">
        <v>1050000</v>
      </c>
      <c r="R55" s="20">
        <v>2100000</v>
      </c>
      <c r="S55" s="21">
        <v>2100000</v>
      </c>
      <c r="T55" s="21">
        <v>2100000</v>
      </c>
      <c r="U55" s="20"/>
      <c r="V55" s="20"/>
      <c r="W55" s="20">
        <v>2100000</v>
      </c>
      <c r="X55" s="20"/>
      <c r="Y55" s="20"/>
      <c r="Z55" s="20"/>
      <c r="AA55" s="20"/>
      <c r="AB55" s="20"/>
      <c r="AC55" s="20"/>
      <c r="AD55" s="20"/>
      <c r="AE55" s="20"/>
      <c r="AF55" s="20"/>
      <c r="AG55" s="20"/>
      <c r="AH55" s="20"/>
      <c r="AI55" s="20"/>
      <c r="AJ55" s="20">
        <f t="shared" si="0"/>
        <v>5250000</v>
      </c>
      <c r="AK55" s="13"/>
      <c r="AL55" s="13" t="s">
        <v>348</v>
      </c>
      <c r="AM55" s="13" t="s">
        <v>350</v>
      </c>
      <c r="AN55" s="13"/>
      <c r="AO55" s="13"/>
      <c r="AP55" s="13"/>
      <c r="AQ55" s="13"/>
      <c r="AR55" s="13"/>
      <c r="AS55" s="13"/>
      <c r="AT55" s="13"/>
      <c r="AU55" s="13"/>
      <c r="AV55" s="13"/>
      <c r="AW55" s="13"/>
      <c r="AX55" s="13"/>
    </row>
    <row r="56" spans="1:50" ht="15.75" customHeight="1" x14ac:dyDescent="0.3">
      <c r="A56" s="14">
        <v>54</v>
      </c>
      <c r="B56" s="24" t="s">
        <v>188</v>
      </c>
      <c r="C56" s="16">
        <v>31540546</v>
      </c>
      <c r="D56" s="15" t="s">
        <v>189</v>
      </c>
      <c r="E56" s="15" t="s">
        <v>130</v>
      </c>
      <c r="F56" s="15" t="s">
        <v>67</v>
      </c>
      <c r="G56" s="15"/>
      <c r="H56" s="23">
        <v>45707</v>
      </c>
      <c r="I56" s="23">
        <v>45707</v>
      </c>
      <c r="J56" s="17">
        <v>45918</v>
      </c>
      <c r="K56" s="15">
        <v>210</v>
      </c>
      <c r="L56" s="38">
        <v>12600000</v>
      </c>
      <c r="M56" s="19">
        <v>8</v>
      </c>
      <c r="N56" s="20"/>
      <c r="O56" s="20"/>
      <c r="P56" s="20"/>
      <c r="Q56" s="20">
        <v>900000</v>
      </c>
      <c r="R56" s="20">
        <v>1800000</v>
      </c>
      <c r="S56" s="21">
        <v>1800000</v>
      </c>
      <c r="T56" s="21">
        <v>1800000</v>
      </c>
      <c r="U56" s="20"/>
      <c r="V56" s="20"/>
      <c r="W56" s="20">
        <v>1800000</v>
      </c>
      <c r="X56" s="20"/>
      <c r="Y56" s="20"/>
      <c r="Z56" s="20"/>
      <c r="AA56" s="20"/>
      <c r="AB56" s="20"/>
      <c r="AC56" s="20"/>
      <c r="AD56" s="20"/>
      <c r="AE56" s="20"/>
      <c r="AF56" s="20"/>
      <c r="AG56" s="20"/>
      <c r="AH56" s="20"/>
      <c r="AI56" s="20"/>
      <c r="AJ56" s="20">
        <f t="shared" si="0"/>
        <v>4500000</v>
      </c>
      <c r="AK56" s="13"/>
      <c r="AL56" s="13" t="s">
        <v>348</v>
      </c>
      <c r="AM56" s="13" t="s">
        <v>350</v>
      </c>
      <c r="AN56" s="13"/>
      <c r="AO56" s="13"/>
      <c r="AP56" s="13"/>
      <c r="AQ56" s="13"/>
      <c r="AR56" s="13"/>
      <c r="AS56" s="13"/>
      <c r="AT56" s="13"/>
      <c r="AU56" s="13"/>
      <c r="AV56" s="13"/>
      <c r="AW56" s="13"/>
      <c r="AX56" s="13"/>
    </row>
    <row r="57" spans="1:50" ht="15.75" customHeight="1" x14ac:dyDescent="0.3">
      <c r="A57" s="14">
        <v>55</v>
      </c>
      <c r="B57" s="24" t="s">
        <v>190</v>
      </c>
      <c r="C57" s="16">
        <v>1118299891</v>
      </c>
      <c r="D57" s="15" t="s">
        <v>191</v>
      </c>
      <c r="E57" s="15" t="s">
        <v>192</v>
      </c>
      <c r="F57" s="15" t="s">
        <v>67</v>
      </c>
      <c r="G57" s="15"/>
      <c r="H57" s="23">
        <v>45707</v>
      </c>
      <c r="I57" s="23">
        <v>45707</v>
      </c>
      <c r="J57" s="17">
        <v>45918</v>
      </c>
      <c r="K57" s="15">
        <v>210</v>
      </c>
      <c r="L57" s="38">
        <v>14700000</v>
      </c>
      <c r="M57" s="19">
        <v>8</v>
      </c>
      <c r="N57" s="20"/>
      <c r="O57" s="20"/>
      <c r="P57" s="20"/>
      <c r="Q57" s="20">
        <v>1050000</v>
      </c>
      <c r="R57" s="20">
        <v>2100000</v>
      </c>
      <c r="S57" s="21">
        <v>2100000</v>
      </c>
      <c r="T57" s="21">
        <v>2100000</v>
      </c>
      <c r="U57" s="20"/>
      <c r="V57" s="20"/>
      <c r="W57" s="20">
        <v>2100000</v>
      </c>
      <c r="X57" s="20"/>
      <c r="Y57" s="20"/>
      <c r="Z57" s="20"/>
      <c r="AA57" s="20"/>
      <c r="AB57" s="20"/>
      <c r="AC57" s="20"/>
      <c r="AD57" s="20"/>
      <c r="AE57" s="20"/>
      <c r="AF57" s="20"/>
      <c r="AG57" s="20"/>
      <c r="AH57" s="20"/>
      <c r="AI57" s="20"/>
      <c r="AJ57" s="20">
        <f t="shared" si="0"/>
        <v>5250000</v>
      </c>
      <c r="AK57" s="13"/>
      <c r="AL57" s="13" t="s">
        <v>348</v>
      </c>
      <c r="AM57" s="13"/>
      <c r="AN57" s="13"/>
      <c r="AO57" s="13"/>
      <c r="AP57" s="13"/>
      <c r="AQ57" s="13"/>
      <c r="AR57" s="13"/>
      <c r="AS57" s="13"/>
      <c r="AT57" s="13"/>
      <c r="AU57" s="13"/>
      <c r="AV57" s="13"/>
      <c r="AW57" s="13"/>
      <c r="AX57" s="13"/>
    </row>
    <row r="58" spans="1:50" ht="15.75" customHeight="1" x14ac:dyDescent="0.3">
      <c r="A58" s="14">
        <v>56</v>
      </c>
      <c r="B58" s="24" t="s">
        <v>194</v>
      </c>
      <c r="C58" s="16">
        <v>31465350</v>
      </c>
      <c r="D58" s="15" t="s">
        <v>195</v>
      </c>
      <c r="E58" s="15" t="s">
        <v>192</v>
      </c>
      <c r="F58" s="15" t="s">
        <v>67</v>
      </c>
      <c r="G58" s="15"/>
      <c r="H58" s="23">
        <v>45707</v>
      </c>
      <c r="I58" s="23">
        <v>45707</v>
      </c>
      <c r="J58" s="17">
        <v>45918</v>
      </c>
      <c r="K58" s="15">
        <v>210</v>
      </c>
      <c r="L58" s="38">
        <v>14700000</v>
      </c>
      <c r="M58" s="19">
        <v>8</v>
      </c>
      <c r="N58" s="20"/>
      <c r="O58" s="20"/>
      <c r="P58" s="20"/>
      <c r="Q58" s="20">
        <v>1050000</v>
      </c>
      <c r="R58" s="20">
        <v>2100000</v>
      </c>
      <c r="S58" s="21">
        <v>2100000</v>
      </c>
      <c r="T58" s="21">
        <v>2100000</v>
      </c>
      <c r="U58" s="20"/>
      <c r="V58" s="20"/>
      <c r="W58" s="20">
        <v>2100000</v>
      </c>
      <c r="X58" s="20"/>
      <c r="Y58" s="20"/>
      <c r="Z58" s="20"/>
      <c r="AA58" s="20"/>
      <c r="AB58" s="20"/>
      <c r="AC58" s="20"/>
      <c r="AD58" s="20"/>
      <c r="AE58" s="20"/>
      <c r="AF58" s="20"/>
      <c r="AG58" s="20"/>
      <c r="AH58" s="20"/>
      <c r="AI58" s="20"/>
      <c r="AJ58" s="20">
        <f t="shared" si="0"/>
        <v>5250000</v>
      </c>
      <c r="AK58" s="13"/>
      <c r="AL58" s="13" t="s">
        <v>348</v>
      </c>
      <c r="AM58" s="13"/>
      <c r="AN58" s="13"/>
      <c r="AO58" s="13"/>
      <c r="AP58" s="13"/>
      <c r="AQ58" s="13"/>
      <c r="AR58" s="13"/>
      <c r="AS58" s="13"/>
      <c r="AT58" s="13"/>
      <c r="AU58" s="13"/>
      <c r="AV58" s="13"/>
      <c r="AW58" s="13"/>
      <c r="AX58" s="13"/>
    </row>
    <row r="59" spans="1:50" ht="15.75" customHeight="1" x14ac:dyDescent="0.3">
      <c r="A59" s="14">
        <v>57</v>
      </c>
      <c r="B59" s="24" t="s">
        <v>196</v>
      </c>
      <c r="C59" s="16">
        <v>31467006</v>
      </c>
      <c r="D59" s="15" t="s">
        <v>197</v>
      </c>
      <c r="E59" s="15" t="s">
        <v>192</v>
      </c>
      <c r="F59" s="15" t="s">
        <v>67</v>
      </c>
      <c r="G59" s="15"/>
      <c r="H59" s="23">
        <v>45707</v>
      </c>
      <c r="I59" s="23">
        <v>45707</v>
      </c>
      <c r="J59" s="17">
        <v>45919</v>
      </c>
      <c r="K59" s="15">
        <v>210</v>
      </c>
      <c r="L59" s="18">
        <v>14700000</v>
      </c>
      <c r="M59" s="19">
        <v>8</v>
      </c>
      <c r="N59" s="20"/>
      <c r="O59" s="20"/>
      <c r="P59" s="20"/>
      <c r="Q59" s="20">
        <v>1050000</v>
      </c>
      <c r="R59" s="20">
        <v>2100000</v>
      </c>
      <c r="S59" s="21">
        <v>2100000</v>
      </c>
      <c r="T59" s="21">
        <v>2100000</v>
      </c>
      <c r="U59" s="20"/>
      <c r="V59" s="20"/>
      <c r="W59" s="20">
        <v>2100000</v>
      </c>
      <c r="X59" s="20"/>
      <c r="Y59" s="20"/>
      <c r="Z59" s="20"/>
      <c r="AA59" s="20"/>
      <c r="AB59" s="20"/>
      <c r="AC59" s="20"/>
      <c r="AD59" s="20"/>
      <c r="AE59" s="20"/>
      <c r="AF59" s="20"/>
      <c r="AG59" s="20"/>
      <c r="AH59" s="20"/>
      <c r="AI59" s="20"/>
      <c r="AJ59" s="20">
        <f t="shared" si="0"/>
        <v>5250000</v>
      </c>
      <c r="AK59" s="13"/>
      <c r="AL59" s="13" t="s">
        <v>348</v>
      </c>
      <c r="AM59" s="13"/>
      <c r="AN59" s="13"/>
      <c r="AO59" s="13"/>
      <c r="AP59" s="13"/>
      <c r="AQ59" s="13"/>
      <c r="AR59" s="13"/>
      <c r="AS59" s="13"/>
      <c r="AT59" s="13"/>
      <c r="AU59" s="13"/>
      <c r="AV59" s="13"/>
      <c r="AW59" s="13"/>
      <c r="AX59" s="13"/>
    </row>
    <row r="60" spans="1:50" ht="15.75" customHeight="1" x14ac:dyDescent="0.3">
      <c r="A60" s="14">
        <v>58</v>
      </c>
      <c r="B60" s="24" t="s">
        <v>297</v>
      </c>
      <c r="C60" s="16">
        <v>1112494650</v>
      </c>
      <c r="D60" s="15" t="s">
        <v>199</v>
      </c>
      <c r="E60" s="15" t="s">
        <v>192</v>
      </c>
      <c r="F60" s="15" t="s">
        <v>67</v>
      </c>
      <c r="G60" s="15"/>
      <c r="H60" s="23">
        <v>45707</v>
      </c>
      <c r="I60" s="23">
        <v>45707</v>
      </c>
      <c r="J60" s="17">
        <v>45918</v>
      </c>
      <c r="K60" s="15">
        <v>210</v>
      </c>
      <c r="L60" s="18">
        <v>14700000</v>
      </c>
      <c r="M60" s="19">
        <v>8</v>
      </c>
      <c r="N60" s="20"/>
      <c r="O60" s="20"/>
      <c r="P60" s="20"/>
      <c r="Q60" s="20">
        <v>1050000</v>
      </c>
      <c r="R60" s="20">
        <v>2100000</v>
      </c>
      <c r="S60" s="21">
        <v>2100000</v>
      </c>
      <c r="T60" s="21">
        <v>2100000</v>
      </c>
      <c r="U60" s="20"/>
      <c r="V60" s="20"/>
      <c r="W60" s="20">
        <v>2100000</v>
      </c>
      <c r="X60" s="20"/>
      <c r="Y60" s="20"/>
      <c r="Z60" s="20"/>
      <c r="AA60" s="20"/>
      <c r="AB60" s="20"/>
      <c r="AC60" s="20"/>
      <c r="AD60" s="20"/>
      <c r="AE60" s="20"/>
      <c r="AF60" s="20"/>
      <c r="AG60" s="20"/>
      <c r="AH60" s="20"/>
      <c r="AI60" s="20"/>
      <c r="AJ60" s="20">
        <f t="shared" si="0"/>
        <v>5250000</v>
      </c>
      <c r="AK60" s="13"/>
      <c r="AL60" s="13" t="s">
        <v>348</v>
      </c>
      <c r="AM60" s="13"/>
      <c r="AN60" s="13"/>
      <c r="AO60" s="13"/>
      <c r="AP60" s="13"/>
      <c r="AQ60" s="13"/>
      <c r="AR60" s="13"/>
      <c r="AS60" s="13"/>
      <c r="AT60" s="13"/>
      <c r="AU60" s="13"/>
      <c r="AV60" s="13"/>
      <c r="AW60" s="13"/>
      <c r="AX60" s="13"/>
    </row>
    <row r="61" spans="1:50" ht="15.75" customHeight="1" x14ac:dyDescent="0.3">
      <c r="A61" s="14">
        <v>59</v>
      </c>
      <c r="B61" s="24" t="s">
        <v>298</v>
      </c>
      <c r="C61" s="16">
        <v>1053785295</v>
      </c>
      <c r="D61" s="15" t="s">
        <v>201</v>
      </c>
      <c r="E61" s="15" t="s">
        <v>192</v>
      </c>
      <c r="F61" s="15" t="s">
        <v>67</v>
      </c>
      <c r="G61" s="15"/>
      <c r="H61" s="23">
        <v>45707</v>
      </c>
      <c r="I61" s="23">
        <v>45707</v>
      </c>
      <c r="J61" s="17">
        <v>45918</v>
      </c>
      <c r="K61" s="15">
        <v>210</v>
      </c>
      <c r="L61" s="18">
        <v>14700000</v>
      </c>
      <c r="M61" s="19">
        <v>8</v>
      </c>
      <c r="N61" s="20"/>
      <c r="O61" s="20"/>
      <c r="P61" s="20"/>
      <c r="Q61" s="20">
        <v>1050000</v>
      </c>
      <c r="R61" s="20">
        <v>2100000</v>
      </c>
      <c r="S61" s="21">
        <v>2100000</v>
      </c>
      <c r="T61" s="21">
        <v>2100000</v>
      </c>
      <c r="U61" s="20"/>
      <c r="V61" s="20"/>
      <c r="W61" s="20">
        <v>2100000</v>
      </c>
      <c r="X61" s="20"/>
      <c r="Y61" s="20"/>
      <c r="Z61" s="20"/>
      <c r="AA61" s="20"/>
      <c r="AB61" s="20"/>
      <c r="AC61" s="20"/>
      <c r="AD61" s="20"/>
      <c r="AE61" s="20"/>
      <c r="AF61" s="20"/>
      <c r="AG61" s="20"/>
      <c r="AH61" s="20"/>
      <c r="AI61" s="20"/>
      <c r="AJ61" s="20">
        <f t="shared" si="0"/>
        <v>5250000</v>
      </c>
      <c r="AK61" s="13"/>
      <c r="AL61" s="13" t="s">
        <v>348</v>
      </c>
      <c r="AM61" s="13"/>
      <c r="AN61" s="13"/>
      <c r="AO61" s="13"/>
      <c r="AP61" s="13"/>
      <c r="AQ61" s="13"/>
      <c r="AR61" s="13"/>
      <c r="AS61" s="13"/>
      <c r="AT61" s="13"/>
      <c r="AU61" s="13"/>
      <c r="AV61" s="13"/>
      <c r="AW61" s="13"/>
      <c r="AX61" s="13"/>
    </row>
    <row r="62" spans="1:50" ht="15.75" customHeight="1" x14ac:dyDescent="0.3">
      <c r="A62" s="14">
        <v>60</v>
      </c>
      <c r="B62" s="24" t="s">
        <v>299</v>
      </c>
      <c r="C62" s="16">
        <v>31486968</v>
      </c>
      <c r="D62" s="15" t="s">
        <v>203</v>
      </c>
      <c r="E62" s="15" t="s">
        <v>192</v>
      </c>
      <c r="F62" s="15" t="s">
        <v>67</v>
      </c>
      <c r="G62" s="15"/>
      <c r="H62" s="23">
        <v>45707</v>
      </c>
      <c r="I62" s="23">
        <v>45707</v>
      </c>
      <c r="J62" s="17">
        <v>45919</v>
      </c>
      <c r="K62" s="15">
        <v>210</v>
      </c>
      <c r="L62" s="18">
        <v>14700000</v>
      </c>
      <c r="M62" s="19">
        <v>8</v>
      </c>
      <c r="N62" s="20"/>
      <c r="O62" s="20"/>
      <c r="P62" s="20"/>
      <c r="Q62" s="20">
        <v>1050000</v>
      </c>
      <c r="R62" s="20">
        <v>2100000</v>
      </c>
      <c r="S62" s="21">
        <v>2100000</v>
      </c>
      <c r="T62" s="21">
        <v>2100000</v>
      </c>
      <c r="U62" s="20"/>
      <c r="V62" s="20"/>
      <c r="W62" s="20">
        <v>2100000</v>
      </c>
      <c r="X62" s="20"/>
      <c r="Y62" s="20"/>
      <c r="Z62" s="20"/>
      <c r="AA62" s="20"/>
      <c r="AB62" s="20"/>
      <c r="AC62" s="20"/>
      <c r="AD62" s="20"/>
      <c r="AE62" s="20"/>
      <c r="AF62" s="20"/>
      <c r="AG62" s="20"/>
      <c r="AH62" s="20"/>
      <c r="AI62" s="20"/>
      <c r="AJ62" s="20">
        <f t="shared" si="0"/>
        <v>5250000</v>
      </c>
      <c r="AK62" s="13"/>
      <c r="AL62" s="13" t="s">
        <v>348</v>
      </c>
      <c r="AM62" s="13"/>
      <c r="AN62" s="13"/>
      <c r="AO62" s="13"/>
      <c r="AP62" s="13"/>
      <c r="AQ62" s="13"/>
      <c r="AR62" s="13"/>
      <c r="AS62" s="13"/>
      <c r="AT62" s="13"/>
      <c r="AU62" s="13"/>
      <c r="AV62" s="13"/>
      <c r="AW62" s="13"/>
      <c r="AX62" s="13"/>
    </row>
    <row r="63" spans="1:50" ht="15.75" customHeight="1" x14ac:dyDescent="0.3">
      <c r="A63" s="14">
        <v>61</v>
      </c>
      <c r="B63" s="24" t="s">
        <v>300</v>
      </c>
      <c r="C63" s="16">
        <v>31470431</v>
      </c>
      <c r="D63" s="15" t="s">
        <v>205</v>
      </c>
      <c r="E63" s="15" t="s">
        <v>192</v>
      </c>
      <c r="F63" s="15" t="s">
        <v>67</v>
      </c>
      <c r="G63" s="15"/>
      <c r="H63" s="23">
        <v>45707</v>
      </c>
      <c r="I63" s="23">
        <v>45707</v>
      </c>
      <c r="J63" s="17">
        <v>45918</v>
      </c>
      <c r="K63" s="15">
        <v>210</v>
      </c>
      <c r="L63" s="18">
        <v>14700000</v>
      </c>
      <c r="M63" s="19">
        <v>8</v>
      </c>
      <c r="N63" s="20"/>
      <c r="O63" s="20"/>
      <c r="P63" s="20"/>
      <c r="Q63" s="20">
        <v>1050000</v>
      </c>
      <c r="R63" s="20">
        <v>2100000</v>
      </c>
      <c r="S63" s="21">
        <v>2100000</v>
      </c>
      <c r="T63" s="21">
        <v>2100000</v>
      </c>
      <c r="U63" s="20"/>
      <c r="V63" s="20"/>
      <c r="W63" s="20">
        <v>2100000</v>
      </c>
      <c r="X63" s="20"/>
      <c r="Y63" s="20"/>
      <c r="Z63" s="20"/>
      <c r="AA63" s="20"/>
      <c r="AB63" s="20"/>
      <c r="AC63" s="20"/>
      <c r="AD63" s="20"/>
      <c r="AE63" s="20"/>
      <c r="AF63" s="20"/>
      <c r="AG63" s="20"/>
      <c r="AH63" s="20"/>
      <c r="AI63" s="20"/>
      <c r="AJ63" s="20">
        <f t="shared" si="0"/>
        <v>5250000</v>
      </c>
      <c r="AK63" s="13"/>
      <c r="AL63" s="13" t="s">
        <v>348</v>
      </c>
      <c r="AM63" s="13"/>
      <c r="AN63" s="13"/>
      <c r="AO63" s="13"/>
      <c r="AP63" s="13"/>
      <c r="AQ63" s="13"/>
      <c r="AR63" s="13"/>
      <c r="AS63" s="13"/>
      <c r="AT63" s="13"/>
      <c r="AU63" s="13"/>
      <c r="AV63" s="13"/>
      <c r="AW63" s="13"/>
      <c r="AX63" s="13"/>
    </row>
    <row r="64" spans="1:50" ht="15.75" customHeight="1" x14ac:dyDescent="0.3">
      <c r="A64" s="14">
        <v>62</v>
      </c>
      <c r="B64" s="24" t="s">
        <v>206</v>
      </c>
      <c r="C64" s="16">
        <v>16451112</v>
      </c>
      <c r="D64" s="15" t="s">
        <v>207</v>
      </c>
      <c r="E64" s="15" t="s">
        <v>192</v>
      </c>
      <c r="F64" s="15" t="s">
        <v>67</v>
      </c>
      <c r="G64" s="15"/>
      <c r="H64" s="23">
        <v>45707</v>
      </c>
      <c r="I64" s="23">
        <v>45707</v>
      </c>
      <c r="J64" s="17">
        <v>45918</v>
      </c>
      <c r="K64" s="15">
        <v>210</v>
      </c>
      <c r="L64" s="18">
        <v>12600000</v>
      </c>
      <c r="M64" s="19">
        <v>8</v>
      </c>
      <c r="N64" s="20"/>
      <c r="O64" s="20"/>
      <c r="P64" s="20"/>
      <c r="Q64" s="20">
        <v>900000</v>
      </c>
      <c r="R64" s="20">
        <v>1800000</v>
      </c>
      <c r="S64" s="21">
        <v>1800000</v>
      </c>
      <c r="T64" s="21">
        <v>1800000</v>
      </c>
      <c r="U64" s="20"/>
      <c r="V64" s="20"/>
      <c r="W64" s="20">
        <v>1800000</v>
      </c>
      <c r="X64" s="20"/>
      <c r="Y64" s="20"/>
      <c r="Z64" s="20"/>
      <c r="AA64" s="20"/>
      <c r="AB64" s="20"/>
      <c r="AC64" s="20"/>
      <c r="AD64" s="20"/>
      <c r="AE64" s="20"/>
      <c r="AF64" s="20"/>
      <c r="AG64" s="20"/>
      <c r="AH64" s="20"/>
      <c r="AI64" s="20"/>
      <c r="AJ64" s="20">
        <f t="shared" si="0"/>
        <v>4500000</v>
      </c>
      <c r="AK64" s="13"/>
      <c r="AL64" s="13" t="s">
        <v>348</v>
      </c>
      <c r="AM64" s="13"/>
      <c r="AN64" s="13"/>
      <c r="AO64" s="13"/>
      <c r="AP64" s="13"/>
      <c r="AQ64" s="13"/>
      <c r="AR64" s="13"/>
      <c r="AS64" s="13"/>
      <c r="AT64" s="13"/>
      <c r="AU64" s="13"/>
      <c r="AV64" s="13"/>
      <c r="AW64" s="13"/>
      <c r="AX64" s="13"/>
    </row>
    <row r="65" spans="1:50" ht="15.75" customHeight="1" x14ac:dyDescent="0.3">
      <c r="A65" s="14">
        <v>63</v>
      </c>
      <c r="B65" s="24" t="s">
        <v>209</v>
      </c>
      <c r="C65" s="16">
        <v>1118297821</v>
      </c>
      <c r="D65" s="15" t="s">
        <v>210</v>
      </c>
      <c r="E65" s="15" t="s">
        <v>66</v>
      </c>
      <c r="F65" s="15" t="s">
        <v>67</v>
      </c>
      <c r="G65" s="15"/>
      <c r="H65" s="23">
        <v>45707</v>
      </c>
      <c r="I65" s="23">
        <v>45707</v>
      </c>
      <c r="J65" s="17">
        <v>45888</v>
      </c>
      <c r="K65" s="15">
        <v>210</v>
      </c>
      <c r="L65" s="18">
        <v>12600000</v>
      </c>
      <c r="M65" s="19">
        <v>7</v>
      </c>
      <c r="N65" s="20"/>
      <c r="O65" s="20"/>
      <c r="P65" s="20"/>
      <c r="Q65" s="20">
        <v>1050000</v>
      </c>
      <c r="R65" s="20">
        <v>2100000</v>
      </c>
      <c r="S65" s="21">
        <v>2100000</v>
      </c>
      <c r="T65" s="21">
        <v>2100000</v>
      </c>
      <c r="U65" s="20"/>
      <c r="V65" s="20"/>
      <c r="W65" s="20">
        <v>2100000</v>
      </c>
      <c r="X65" s="20"/>
      <c r="Y65" s="20"/>
      <c r="Z65" s="20"/>
      <c r="AA65" s="20"/>
      <c r="AB65" s="20"/>
      <c r="AC65" s="20"/>
      <c r="AD65" s="20"/>
      <c r="AE65" s="20"/>
      <c r="AF65" s="20"/>
      <c r="AG65" s="20"/>
      <c r="AH65" s="20"/>
      <c r="AI65" s="20"/>
      <c r="AJ65" s="20">
        <f t="shared" si="0"/>
        <v>3150000</v>
      </c>
      <c r="AK65" s="13"/>
      <c r="AL65" s="13" t="s">
        <v>348</v>
      </c>
      <c r="AM65" s="13"/>
      <c r="AN65" s="13"/>
      <c r="AO65" s="13"/>
      <c r="AP65" s="13"/>
      <c r="AQ65" s="13"/>
      <c r="AR65" s="13"/>
      <c r="AS65" s="13"/>
      <c r="AT65" s="13"/>
      <c r="AU65" s="13"/>
      <c r="AV65" s="13"/>
      <c r="AW65" s="13"/>
      <c r="AX65" s="13"/>
    </row>
    <row r="66" spans="1:50" ht="15.75" customHeight="1" x14ac:dyDescent="0.3">
      <c r="A66" s="14">
        <v>64</v>
      </c>
      <c r="B66" s="24" t="s">
        <v>211</v>
      </c>
      <c r="C66" s="16">
        <v>16377283</v>
      </c>
      <c r="D66" s="15" t="s">
        <v>212</v>
      </c>
      <c r="E66" s="15" t="s">
        <v>75</v>
      </c>
      <c r="F66" s="15" t="s">
        <v>76</v>
      </c>
      <c r="G66" s="15" t="s">
        <v>77</v>
      </c>
      <c r="H66" s="23">
        <v>45707</v>
      </c>
      <c r="I66" s="23">
        <v>45707</v>
      </c>
      <c r="J66" s="17">
        <v>45887</v>
      </c>
      <c r="K66" s="15">
        <v>210</v>
      </c>
      <c r="L66" s="18">
        <v>10800000</v>
      </c>
      <c r="M66" s="19">
        <v>7</v>
      </c>
      <c r="N66" s="20"/>
      <c r="O66" s="20"/>
      <c r="P66" s="20"/>
      <c r="Q66" s="20">
        <v>900000</v>
      </c>
      <c r="R66" s="20">
        <v>1800000</v>
      </c>
      <c r="S66" s="21">
        <v>1800000</v>
      </c>
      <c r="T66" s="21">
        <v>1800000</v>
      </c>
      <c r="U66" s="20"/>
      <c r="V66" s="20"/>
      <c r="W66" s="20">
        <v>1800000</v>
      </c>
      <c r="X66" s="20"/>
      <c r="Y66" s="20"/>
      <c r="Z66" s="20"/>
      <c r="AA66" s="20"/>
      <c r="AB66" s="20"/>
      <c r="AC66" s="20"/>
      <c r="AD66" s="20"/>
      <c r="AE66" s="20"/>
      <c r="AF66" s="20"/>
      <c r="AG66" s="20"/>
      <c r="AH66" s="20"/>
      <c r="AI66" s="20"/>
      <c r="AJ66" s="20">
        <f t="shared" si="0"/>
        <v>2700000</v>
      </c>
      <c r="AK66" s="13"/>
      <c r="AL66" s="13" t="s">
        <v>348</v>
      </c>
      <c r="AM66" s="13"/>
      <c r="AN66" s="13"/>
      <c r="AO66" s="13"/>
      <c r="AP66" s="13"/>
      <c r="AQ66" s="13"/>
      <c r="AR66" s="13"/>
      <c r="AS66" s="13"/>
      <c r="AT66" s="13"/>
      <c r="AU66" s="13"/>
      <c r="AV66" s="13"/>
      <c r="AW66" s="13"/>
      <c r="AX66" s="13"/>
    </row>
    <row r="67" spans="1:50" ht="15.75" customHeight="1" x14ac:dyDescent="0.3">
      <c r="A67" s="14">
        <v>65</v>
      </c>
      <c r="B67" s="24" t="s">
        <v>301</v>
      </c>
      <c r="C67" s="16">
        <v>1118307328</v>
      </c>
      <c r="D67" s="15" t="s">
        <v>214</v>
      </c>
      <c r="E67" s="15" t="s">
        <v>192</v>
      </c>
      <c r="F67" s="15" t="s">
        <v>67</v>
      </c>
      <c r="G67" s="15"/>
      <c r="H67" s="23">
        <v>45708</v>
      </c>
      <c r="I67" s="23">
        <v>45708</v>
      </c>
      <c r="J67" s="17">
        <v>45918</v>
      </c>
      <c r="K67" s="15">
        <v>209</v>
      </c>
      <c r="L67" s="18">
        <v>14700000</v>
      </c>
      <c r="M67" s="19">
        <v>8</v>
      </c>
      <c r="N67" s="20"/>
      <c r="O67" s="20"/>
      <c r="P67" s="20"/>
      <c r="Q67" s="20">
        <v>1050000</v>
      </c>
      <c r="R67" s="20">
        <v>2100000</v>
      </c>
      <c r="S67" s="21">
        <v>2100000</v>
      </c>
      <c r="T67" s="21">
        <v>2100000</v>
      </c>
      <c r="U67" s="20"/>
      <c r="V67" s="20"/>
      <c r="W67" s="20">
        <v>2100000</v>
      </c>
      <c r="X67" s="20"/>
      <c r="Y67" s="20"/>
      <c r="Z67" s="20"/>
      <c r="AA67" s="20"/>
      <c r="AB67" s="20"/>
      <c r="AC67" s="20"/>
      <c r="AD67" s="20"/>
      <c r="AE67" s="20"/>
      <c r="AF67" s="20"/>
      <c r="AG67" s="20"/>
      <c r="AH67" s="20"/>
      <c r="AI67" s="20"/>
      <c r="AJ67" s="20">
        <f t="shared" si="0"/>
        <v>5250000</v>
      </c>
      <c r="AK67" s="13"/>
      <c r="AL67" s="13" t="s">
        <v>348</v>
      </c>
      <c r="AM67" s="13"/>
      <c r="AN67" s="13"/>
      <c r="AO67" s="13"/>
      <c r="AP67" s="13"/>
      <c r="AQ67" s="13"/>
      <c r="AR67" s="13"/>
      <c r="AS67" s="13"/>
      <c r="AT67" s="13"/>
      <c r="AU67" s="13"/>
      <c r="AV67" s="13"/>
      <c r="AW67" s="13"/>
      <c r="AX67" s="13"/>
    </row>
    <row r="68" spans="1:50" ht="15.75" customHeight="1" x14ac:dyDescent="0.3">
      <c r="A68" s="14">
        <v>66</v>
      </c>
      <c r="B68" s="24" t="s">
        <v>302</v>
      </c>
      <c r="C68" s="16">
        <v>1109115172</v>
      </c>
      <c r="D68" s="15" t="s">
        <v>216</v>
      </c>
      <c r="E68" s="15" t="s">
        <v>192</v>
      </c>
      <c r="F68" s="15" t="s">
        <v>67</v>
      </c>
      <c r="G68" s="15"/>
      <c r="H68" s="23">
        <v>45708</v>
      </c>
      <c r="I68" s="23">
        <v>45708</v>
      </c>
      <c r="J68" s="17">
        <v>45918</v>
      </c>
      <c r="K68" s="15">
        <v>209</v>
      </c>
      <c r="L68" s="18">
        <v>14700000</v>
      </c>
      <c r="M68" s="19">
        <v>8</v>
      </c>
      <c r="N68" s="20"/>
      <c r="O68" s="20"/>
      <c r="P68" s="20"/>
      <c r="Q68" s="20">
        <v>1050000</v>
      </c>
      <c r="R68" s="20">
        <v>2100000</v>
      </c>
      <c r="S68" s="21">
        <v>2100000</v>
      </c>
      <c r="T68" s="21">
        <v>2100000</v>
      </c>
      <c r="U68" s="20"/>
      <c r="V68" s="20"/>
      <c r="W68" s="20">
        <v>2100000</v>
      </c>
      <c r="X68" s="20"/>
      <c r="Y68" s="20"/>
      <c r="Z68" s="20"/>
      <c r="AA68" s="20"/>
      <c r="AB68" s="20"/>
      <c r="AC68" s="20"/>
      <c r="AD68" s="20"/>
      <c r="AE68" s="20"/>
      <c r="AF68" s="20"/>
      <c r="AG68" s="20"/>
      <c r="AH68" s="20"/>
      <c r="AI68" s="20"/>
      <c r="AJ68" s="20">
        <f t="shared" si="0"/>
        <v>5250000</v>
      </c>
      <c r="AK68" s="13"/>
      <c r="AL68" s="13" t="s">
        <v>348</v>
      </c>
      <c r="AM68" s="13"/>
      <c r="AN68" s="13"/>
      <c r="AO68" s="13"/>
      <c r="AP68" s="13"/>
      <c r="AQ68" s="13"/>
      <c r="AR68" s="13"/>
      <c r="AS68" s="13"/>
      <c r="AT68" s="13"/>
      <c r="AU68" s="13"/>
      <c r="AV68" s="13"/>
      <c r="AW68" s="13"/>
      <c r="AX68" s="13"/>
    </row>
    <row r="69" spans="1:50" ht="15.75" customHeight="1" x14ac:dyDescent="0.3">
      <c r="A69" s="14">
        <v>67</v>
      </c>
      <c r="B69" s="24" t="s">
        <v>217</v>
      </c>
      <c r="C69" s="16">
        <v>1002956175</v>
      </c>
      <c r="D69" s="15" t="s">
        <v>218</v>
      </c>
      <c r="E69" s="15" t="s">
        <v>130</v>
      </c>
      <c r="F69" s="15" t="s">
        <v>67</v>
      </c>
      <c r="G69" s="15"/>
      <c r="H69" s="23">
        <v>45708</v>
      </c>
      <c r="I69" s="23">
        <v>45708</v>
      </c>
      <c r="J69" s="17">
        <v>45918</v>
      </c>
      <c r="K69" s="15">
        <v>209</v>
      </c>
      <c r="L69" s="18">
        <v>14700000</v>
      </c>
      <c r="M69" s="19">
        <v>8</v>
      </c>
      <c r="N69" s="20"/>
      <c r="O69" s="20"/>
      <c r="P69" s="20"/>
      <c r="Q69" s="20">
        <v>1050000</v>
      </c>
      <c r="R69" s="20">
        <v>2100000</v>
      </c>
      <c r="S69" s="21">
        <v>2100000</v>
      </c>
      <c r="T69" s="21">
        <v>2100000</v>
      </c>
      <c r="U69" s="20"/>
      <c r="V69" s="20"/>
      <c r="W69" s="20">
        <v>2100000</v>
      </c>
      <c r="X69" s="20"/>
      <c r="Y69" s="20"/>
      <c r="Z69" s="20"/>
      <c r="AA69" s="20"/>
      <c r="AB69" s="20"/>
      <c r="AC69" s="20"/>
      <c r="AD69" s="20"/>
      <c r="AE69" s="20"/>
      <c r="AF69" s="20"/>
      <c r="AG69" s="20"/>
      <c r="AH69" s="20"/>
      <c r="AI69" s="20"/>
      <c r="AJ69" s="20">
        <f t="shared" si="0"/>
        <v>5250000</v>
      </c>
      <c r="AK69" s="13"/>
      <c r="AL69" s="13" t="s">
        <v>348</v>
      </c>
      <c r="AM69" s="13"/>
      <c r="AN69" s="13"/>
      <c r="AO69" s="13"/>
      <c r="AP69" s="13"/>
      <c r="AQ69" s="13"/>
      <c r="AR69" s="13"/>
      <c r="AS69" s="13"/>
      <c r="AT69" s="13"/>
      <c r="AU69" s="13"/>
      <c r="AV69" s="13"/>
      <c r="AW69" s="13"/>
      <c r="AX69" s="13"/>
    </row>
    <row r="70" spans="1:50" ht="15.75" customHeight="1" x14ac:dyDescent="0.3">
      <c r="A70" s="14">
        <v>68</v>
      </c>
      <c r="B70" s="24" t="s">
        <v>303</v>
      </c>
      <c r="C70" s="16">
        <v>1144143581</v>
      </c>
      <c r="D70" s="15" t="s">
        <v>220</v>
      </c>
      <c r="E70" s="15" t="s">
        <v>130</v>
      </c>
      <c r="F70" s="15" t="s">
        <v>67</v>
      </c>
      <c r="G70" s="15"/>
      <c r="H70" s="23">
        <v>45708</v>
      </c>
      <c r="I70" s="23">
        <v>45708</v>
      </c>
      <c r="J70" s="17">
        <v>45918</v>
      </c>
      <c r="K70" s="15">
        <v>209</v>
      </c>
      <c r="L70" s="18">
        <v>14700000</v>
      </c>
      <c r="M70" s="19">
        <v>8</v>
      </c>
      <c r="N70" s="20"/>
      <c r="O70" s="20"/>
      <c r="P70" s="20"/>
      <c r="Q70" s="20">
        <v>1050000</v>
      </c>
      <c r="R70" s="20">
        <v>2100000</v>
      </c>
      <c r="S70" s="21">
        <v>2100000</v>
      </c>
      <c r="T70" s="21">
        <v>2100000</v>
      </c>
      <c r="U70" s="20"/>
      <c r="V70" s="20"/>
      <c r="W70" s="20">
        <v>2100000</v>
      </c>
      <c r="X70" s="20"/>
      <c r="Y70" s="20"/>
      <c r="Z70" s="20"/>
      <c r="AA70" s="20"/>
      <c r="AB70" s="20"/>
      <c r="AC70" s="20"/>
      <c r="AD70" s="20"/>
      <c r="AE70" s="20"/>
      <c r="AF70" s="20"/>
      <c r="AG70" s="20"/>
      <c r="AH70" s="20"/>
      <c r="AI70" s="20"/>
      <c r="AJ70" s="20">
        <f t="shared" si="0"/>
        <v>5250000</v>
      </c>
      <c r="AK70" s="13"/>
      <c r="AL70" s="13" t="s">
        <v>348</v>
      </c>
      <c r="AM70" s="13" t="s">
        <v>351</v>
      </c>
      <c r="AN70" s="13"/>
      <c r="AO70" s="13"/>
      <c r="AP70" s="13"/>
      <c r="AQ70" s="13"/>
      <c r="AR70" s="13"/>
      <c r="AS70" s="13"/>
      <c r="AT70" s="13"/>
      <c r="AU70" s="13"/>
      <c r="AV70" s="13"/>
      <c r="AW70" s="13"/>
      <c r="AX70" s="13"/>
    </row>
    <row r="71" spans="1:50" ht="15.75" customHeight="1" x14ac:dyDescent="0.3">
      <c r="A71" s="14">
        <v>69</v>
      </c>
      <c r="B71" s="24" t="s">
        <v>221</v>
      </c>
      <c r="C71" s="16">
        <v>16641034</v>
      </c>
      <c r="D71" s="15" t="s">
        <v>222</v>
      </c>
      <c r="E71" s="15" t="s">
        <v>130</v>
      </c>
      <c r="F71" s="15" t="s">
        <v>67</v>
      </c>
      <c r="G71" s="15"/>
      <c r="H71" s="23">
        <v>45708</v>
      </c>
      <c r="I71" s="23">
        <v>45708</v>
      </c>
      <c r="J71" s="17">
        <v>45918</v>
      </c>
      <c r="K71" s="15">
        <v>209</v>
      </c>
      <c r="L71" s="18">
        <v>14700000</v>
      </c>
      <c r="M71" s="19">
        <v>8</v>
      </c>
      <c r="N71" s="20"/>
      <c r="O71" s="20"/>
      <c r="P71" s="20"/>
      <c r="Q71" s="20">
        <v>1050000</v>
      </c>
      <c r="R71" s="20">
        <v>2100000</v>
      </c>
      <c r="S71" s="21">
        <v>2100000</v>
      </c>
      <c r="T71" s="21">
        <v>2100000</v>
      </c>
      <c r="U71" s="20"/>
      <c r="V71" s="20"/>
      <c r="W71" s="20">
        <v>2100000</v>
      </c>
      <c r="X71" s="20"/>
      <c r="Y71" s="20"/>
      <c r="Z71" s="20"/>
      <c r="AA71" s="20"/>
      <c r="AB71" s="20"/>
      <c r="AC71" s="20"/>
      <c r="AD71" s="20"/>
      <c r="AE71" s="20"/>
      <c r="AF71" s="20"/>
      <c r="AG71" s="20"/>
      <c r="AH71" s="20"/>
      <c r="AI71" s="20"/>
      <c r="AJ71" s="20">
        <f t="shared" si="0"/>
        <v>5250000</v>
      </c>
      <c r="AK71" s="13"/>
      <c r="AL71" s="13" t="s">
        <v>348</v>
      </c>
      <c r="AM71" s="13"/>
      <c r="AN71" s="13"/>
      <c r="AO71" s="13"/>
      <c r="AP71" s="13"/>
      <c r="AQ71" s="13"/>
      <c r="AR71" s="13"/>
      <c r="AS71" s="13"/>
      <c r="AT71" s="13"/>
      <c r="AU71" s="13"/>
      <c r="AV71" s="13"/>
      <c r="AW71" s="13"/>
      <c r="AX71" s="13"/>
    </row>
    <row r="72" spans="1:50" ht="15.75" customHeight="1" x14ac:dyDescent="0.3">
      <c r="A72" s="14">
        <v>70</v>
      </c>
      <c r="B72" s="24" t="s">
        <v>223</v>
      </c>
      <c r="C72" s="16">
        <v>1007609629</v>
      </c>
      <c r="D72" s="15" t="s">
        <v>224</v>
      </c>
      <c r="E72" s="15" t="s">
        <v>130</v>
      </c>
      <c r="F72" s="15" t="s">
        <v>67</v>
      </c>
      <c r="G72" s="15"/>
      <c r="H72" s="23">
        <v>45708</v>
      </c>
      <c r="I72" s="23">
        <v>45708</v>
      </c>
      <c r="J72" s="23">
        <v>45918</v>
      </c>
      <c r="K72" s="15">
        <v>209</v>
      </c>
      <c r="L72" s="18">
        <v>14700000</v>
      </c>
      <c r="M72" s="19">
        <v>8</v>
      </c>
      <c r="N72" s="20"/>
      <c r="O72" s="20"/>
      <c r="P72" s="20"/>
      <c r="Q72" s="20">
        <v>1050000</v>
      </c>
      <c r="R72" s="20">
        <v>2100000</v>
      </c>
      <c r="S72" s="21">
        <v>2100000</v>
      </c>
      <c r="T72" s="21">
        <v>2100000</v>
      </c>
      <c r="U72" s="20"/>
      <c r="V72" s="20"/>
      <c r="W72" s="20">
        <v>2100000</v>
      </c>
      <c r="X72" s="20"/>
      <c r="Y72" s="20"/>
      <c r="Z72" s="20"/>
      <c r="AA72" s="20"/>
      <c r="AB72" s="20"/>
      <c r="AC72" s="20"/>
      <c r="AD72" s="20"/>
      <c r="AE72" s="20"/>
      <c r="AF72" s="20"/>
      <c r="AG72" s="20"/>
      <c r="AH72" s="20"/>
      <c r="AI72" s="20"/>
      <c r="AJ72" s="20">
        <f t="shared" si="0"/>
        <v>5250000</v>
      </c>
      <c r="AK72" s="13"/>
      <c r="AL72" s="13" t="s">
        <v>348</v>
      </c>
      <c r="AM72" s="13"/>
      <c r="AN72" s="13"/>
      <c r="AO72" s="13"/>
      <c r="AP72" s="13"/>
      <c r="AQ72" s="13"/>
      <c r="AR72" s="13"/>
      <c r="AS72" s="13"/>
      <c r="AT72" s="13"/>
      <c r="AU72" s="13"/>
      <c r="AV72" s="13"/>
      <c r="AW72" s="13"/>
      <c r="AX72" s="13"/>
    </row>
    <row r="73" spans="1:50" ht="15.75" customHeight="1" x14ac:dyDescent="0.3">
      <c r="A73" s="14">
        <v>71</v>
      </c>
      <c r="B73" s="24" t="s">
        <v>304</v>
      </c>
      <c r="C73" s="16">
        <v>1118286054</v>
      </c>
      <c r="D73" s="15" t="s">
        <v>226</v>
      </c>
      <c r="E73" s="15" t="s">
        <v>130</v>
      </c>
      <c r="F73" s="15" t="s">
        <v>67</v>
      </c>
      <c r="G73" s="15"/>
      <c r="H73" s="23">
        <v>45708</v>
      </c>
      <c r="I73" s="23">
        <v>45708</v>
      </c>
      <c r="J73" s="17">
        <v>45918</v>
      </c>
      <c r="K73" s="15">
        <v>209</v>
      </c>
      <c r="L73" s="18">
        <v>14700000</v>
      </c>
      <c r="M73" s="19">
        <v>8</v>
      </c>
      <c r="N73" s="20"/>
      <c r="O73" s="20"/>
      <c r="P73" s="20"/>
      <c r="Q73" s="20">
        <v>1050000</v>
      </c>
      <c r="R73" s="20">
        <v>2100000</v>
      </c>
      <c r="S73" s="21">
        <v>2100000</v>
      </c>
      <c r="T73" s="21">
        <v>2100000</v>
      </c>
      <c r="U73" s="20"/>
      <c r="V73" s="20"/>
      <c r="W73" s="20">
        <v>2100000</v>
      </c>
      <c r="X73" s="20"/>
      <c r="Y73" s="20"/>
      <c r="Z73" s="20"/>
      <c r="AA73" s="20"/>
      <c r="AB73" s="20"/>
      <c r="AC73" s="20"/>
      <c r="AD73" s="20"/>
      <c r="AE73" s="20"/>
      <c r="AF73" s="20"/>
      <c r="AG73" s="20"/>
      <c r="AH73" s="20"/>
      <c r="AI73" s="20"/>
      <c r="AJ73" s="20">
        <f t="shared" si="0"/>
        <v>5250000</v>
      </c>
      <c r="AK73" s="13"/>
      <c r="AL73" s="13" t="s">
        <v>348</v>
      </c>
      <c r="AM73" s="13"/>
      <c r="AN73" s="13"/>
      <c r="AO73" s="13"/>
      <c r="AP73" s="13"/>
      <c r="AQ73" s="13"/>
      <c r="AR73" s="13"/>
      <c r="AS73" s="13"/>
      <c r="AT73" s="13"/>
      <c r="AU73" s="13"/>
      <c r="AV73" s="13"/>
      <c r="AW73" s="13"/>
      <c r="AX73" s="13"/>
    </row>
    <row r="74" spans="1:50" ht="15.75" customHeight="1" x14ac:dyDescent="0.3">
      <c r="A74" s="14">
        <v>72</v>
      </c>
      <c r="B74" s="24" t="s">
        <v>227</v>
      </c>
      <c r="C74" s="16">
        <v>35696525</v>
      </c>
      <c r="D74" s="15" t="s">
        <v>228</v>
      </c>
      <c r="E74" s="15" t="s">
        <v>130</v>
      </c>
      <c r="F74" s="15" t="s">
        <v>67</v>
      </c>
      <c r="G74" s="15"/>
      <c r="H74" s="23">
        <v>45708</v>
      </c>
      <c r="I74" s="23">
        <v>45708</v>
      </c>
      <c r="J74" s="17">
        <v>45918</v>
      </c>
      <c r="K74" s="15">
        <v>209</v>
      </c>
      <c r="L74" s="18">
        <v>14700000</v>
      </c>
      <c r="M74" s="19">
        <v>8</v>
      </c>
      <c r="N74" s="20"/>
      <c r="O74" s="20"/>
      <c r="P74" s="20"/>
      <c r="Q74" s="20">
        <v>1050000</v>
      </c>
      <c r="R74" s="20">
        <v>2100000</v>
      </c>
      <c r="S74" s="21">
        <v>2100000</v>
      </c>
      <c r="T74" s="21">
        <v>2100000</v>
      </c>
      <c r="U74" s="20"/>
      <c r="V74" s="20"/>
      <c r="W74" s="20">
        <v>2100000</v>
      </c>
      <c r="X74" s="20"/>
      <c r="Y74" s="20"/>
      <c r="Z74" s="20"/>
      <c r="AA74" s="20"/>
      <c r="AB74" s="20"/>
      <c r="AC74" s="20"/>
      <c r="AD74" s="20"/>
      <c r="AE74" s="20"/>
      <c r="AF74" s="20"/>
      <c r="AG74" s="20"/>
      <c r="AH74" s="20"/>
      <c r="AI74" s="20"/>
      <c r="AJ74" s="20">
        <f t="shared" si="0"/>
        <v>5250000</v>
      </c>
      <c r="AK74" s="13"/>
      <c r="AL74" s="13" t="s">
        <v>348</v>
      </c>
      <c r="AM74" s="13"/>
      <c r="AN74" s="13"/>
      <c r="AO74" s="13"/>
      <c r="AP74" s="13"/>
      <c r="AQ74" s="13"/>
      <c r="AR74" s="13"/>
      <c r="AS74" s="13"/>
      <c r="AT74" s="13"/>
      <c r="AU74" s="13"/>
      <c r="AV74" s="13"/>
      <c r="AW74" s="13"/>
      <c r="AX74" s="13"/>
    </row>
    <row r="75" spans="1:50" ht="15.75" customHeight="1" x14ac:dyDescent="0.3">
      <c r="A75" s="14">
        <v>73</v>
      </c>
      <c r="B75" s="24" t="s">
        <v>305</v>
      </c>
      <c r="C75" s="16">
        <v>14620126</v>
      </c>
      <c r="D75" s="15" t="s">
        <v>231</v>
      </c>
      <c r="E75" s="15" t="s">
        <v>130</v>
      </c>
      <c r="F75" s="15" t="s">
        <v>67</v>
      </c>
      <c r="G75" s="15"/>
      <c r="H75" s="23">
        <v>45708</v>
      </c>
      <c r="I75" s="23">
        <v>45708</v>
      </c>
      <c r="J75" s="17">
        <v>45918</v>
      </c>
      <c r="K75" s="15">
        <v>209</v>
      </c>
      <c r="L75" s="18">
        <v>14700000</v>
      </c>
      <c r="M75" s="19">
        <v>8</v>
      </c>
      <c r="N75" s="20"/>
      <c r="O75" s="20"/>
      <c r="P75" s="20"/>
      <c r="Q75" s="20">
        <v>1050000</v>
      </c>
      <c r="R75" s="20">
        <v>2100000</v>
      </c>
      <c r="S75" s="21">
        <v>2100000</v>
      </c>
      <c r="T75" s="21">
        <v>2100000</v>
      </c>
      <c r="U75" s="20"/>
      <c r="V75" s="20"/>
      <c r="W75" s="20">
        <v>2100000</v>
      </c>
      <c r="X75" s="20"/>
      <c r="Y75" s="20"/>
      <c r="Z75" s="20"/>
      <c r="AA75" s="20"/>
      <c r="AB75" s="20"/>
      <c r="AC75" s="20"/>
      <c r="AD75" s="20"/>
      <c r="AE75" s="20"/>
      <c r="AF75" s="20"/>
      <c r="AG75" s="20"/>
      <c r="AH75" s="20"/>
      <c r="AI75" s="20"/>
      <c r="AJ75" s="20">
        <f t="shared" si="0"/>
        <v>5250000</v>
      </c>
      <c r="AK75" s="13"/>
      <c r="AL75" s="13" t="s">
        <v>348</v>
      </c>
      <c r="AM75" s="13"/>
      <c r="AN75" s="13"/>
      <c r="AO75" s="13"/>
      <c r="AP75" s="13"/>
      <c r="AQ75" s="13"/>
      <c r="AR75" s="13"/>
      <c r="AS75" s="13"/>
      <c r="AT75" s="13"/>
      <c r="AU75" s="13"/>
      <c r="AV75" s="13"/>
      <c r="AW75" s="13"/>
      <c r="AX75" s="13"/>
    </row>
    <row r="76" spans="1:50" ht="15.75" customHeight="1" x14ac:dyDescent="0.3">
      <c r="A76" s="14">
        <v>74</v>
      </c>
      <c r="B76" s="24" t="s">
        <v>232</v>
      </c>
      <c r="C76" s="16">
        <v>66738932</v>
      </c>
      <c r="D76" s="15" t="s">
        <v>233</v>
      </c>
      <c r="E76" s="15" t="s">
        <v>192</v>
      </c>
      <c r="F76" s="15" t="s">
        <v>67</v>
      </c>
      <c r="G76" s="15"/>
      <c r="H76" s="23">
        <v>45708</v>
      </c>
      <c r="I76" s="23">
        <v>45708</v>
      </c>
      <c r="J76" s="17">
        <v>45918</v>
      </c>
      <c r="K76" s="15">
        <v>209</v>
      </c>
      <c r="L76" s="18">
        <v>14700000</v>
      </c>
      <c r="M76" s="19">
        <v>8</v>
      </c>
      <c r="N76" s="20"/>
      <c r="O76" s="20"/>
      <c r="P76" s="20"/>
      <c r="Q76" s="20">
        <v>1050000</v>
      </c>
      <c r="R76" s="20">
        <v>2100000</v>
      </c>
      <c r="S76" s="21">
        <v>2100000</v>
      </c>
      <c r="T76" s="21">
        <v>2100000</v>
      </c>
      <c r="U76" s="20"/>
      <c r="V76" s="20"/>
      <c r="W76" s="20">
        <v>2100000</v>
      </c>
      <c r="X76" s="20"/>
      <c r="Y76" s="20"/>
      <c r="Z76" s="20"/>
      <c r="AA76" s="20"/>
      <c r="AB76" s="20"/>
      <c r="AC76" s="20"/>
      <c r="AD76" s="20"/>
      <c r="AE76" s="20"/>
      <c r="AF76" s="20"/>
      <c r="AG76" s="20"/>
      <c r="AH76" s="20"/>
      <c r="AI76" s="20"/>
      <c r="AJ76" s="20">
        <f t="shared" si="0"/>
        <v>5250000</v>
      </c>
      <c r="AK76" s="13"/>
      <c r="AL76" s="13" t="s">
        <v>348</v>
      </c>
      <c r="AM76" s="13"/>
      <c r="AN76" s="13"/>
      <c r="AO76" s="13"/>
      <c r="AP76" s="13"/>
      <c r="AQ76" s="13"/>
      <c r="AR76" s="13"/>
      <c r="AS76" s="13"/>
      <c r="AT76" s="13"/>
      <c r="AU76" s="13"/>
      <c r="AV76" s="13"/>
      <c r="AW76" s="13"/>
      <c r="AX76" s="13"/>
    </row>
    <row r="77" spans="1:50" ht="15.75" customHeight="1" x14ac:dyDescent="0.3">
      <c r="A77" s="14">
        <v>75</v>
      </c>
      <c r="B77" s="24" t="s">
        <v>234</v>
      </c>
      <c r="C77" s="16">
        <v>67005983</v>
      </c>
      <c r="D77" s="15" t="s">
        <v>235</v>
      </c>
      <c r="E77" s="15" t="s">
        <v>236</v>
      </c>
      <c r="F77" s="15" t="s">
        <v>67</v>
      </c>
      <c r="G77" s="15"/>
      <c r="H77" s="23">
        <v>45708</v>
      </c>
      <c r="I77" s="23">
        <v>45708</v>
      </c>
      <c r="J77" s="17">
        <v>45887</v>
      </c>
      <c r="K77" s="15">
        <v>180</v>
      </c>
      <c r="L77" s="18">
        <v>23562000</v>
      </c>
      <c r="M77" s="19">
        <v>7</v>
      </c>
      <c r="N77" s="20"/>
      <c r="O77" s="20"/>
      <c r="P77" s="20"/>
      <c r="Q77" s="20">
        <f>3927000/2</f>
        <v>1963500</v>
      </c>
      <c r="R77" s="20">
        <v>3927000</v>
      </c>
      <c r="S77" s="21">
        <v>3927000</v>
      </c>
      <c r="T77" s="21">
        <v>3927000</v>
      </c>
      <c r="U77" s="20"/>
      <c r="V77" s="20"/>
      <c r="W77" s="20">
        <v>3927000</v>
      </c>
      <c r="X77" s="20"/>
      <c r="Y77" s="20"/>
      <c r="Z77" s="20"/>
      <c r="AA77" s="20"/>
      <c r="AB77" s="20"/>
      <c r="AC77" s="20"/>
      <c r="AD77" s="20"/>
      <c r="AE77" s="20"/>
      <c r="AF77" s="20"/>
      <c r="AG77" s="20"/>
      <c r="AH77" s="20"/>
      <c r="AI77" s="20"/>
      <c r="AJ77" s="20">
        <f t="shared" si="0"/>
        <v>5890500</v>
      </c>
      <c r="AK77" s="13"/>
      <c r="AL77" s="13" t="s">
        <v>348</v>
      </c>
      <c r="AM77" s="13" t="s">
        <v>352</v>
      </c>
      <c r="AN77" s="13"/>
      <c r="AO77" s="13"/>
      <c r="AP77" s="13"/>
      <c r="AQ77" s="13"/>
      <c r="AR77" s="13"/>
      <c r="AS77" s="13"/>
      <c r="AT77" s="13"/>
      <c r="AU77" s="13"/>
      <c r="AV77" s="13"/>
      <c r="AW77" s="13"/>
      <c r="AX77" s="13"/>
    </row>
    <row r="78" spans="1:50" ht="15.75" customHeight="1" x14ac:dyDescent="0.3">
      <c r="A78" s="14">
        <v>76</v>
      </c>
      <c r="B78" s="24" t="s">
        <v>237</v>
      </c>
      <c r="C78" s="16">
        <v>31480169</v>
      </c>
      <c r="D78" s="15" t="s">
        <v>238</v>
      </c>
      <c r="E78" s="15" t="s">
        <v>104</v>
      </c>
      <c r="F78" s="15" t="s">
        <v>67</v>
      </c>
      <c r="G78" s="15" t="s">
        <v>31</v>
      </c>
      <c r="H78" s="23">
        <v>45708</v>
      </c>
      <c r="I78" s="23">
        <v>45708</v>
      </c>
      <c r="J78" s="17">
        <v>45887</v>
      </c>
      <c r="K78" s="15">
        <v>180</v>
      </c>
      <c r="L78" s="18">
        <v>23562000</v>
      </c>
      <c r="M78" s="19">
        <v>6</v>
      </c>
      <c r="N78" s="20"/>
      <c r="O78" s="20"/>
      <c r="P78" s="20"/>
      <c r="Q78" s="20">
        <v>3927000</v>
      </c>
      <c r="R78" s="20">
        <v>3927000</v>
      </c>
      <c r="S78" s="21">
        <v>3927000</v>
      </c>
      <c r="T78" s="21">
        <v>3927000</v>
      </c>
      <c r="U78" s="20"/>
      <c r="V78" s="20"/>
      <c r="W78" s="20">
        <v>3927000</v>
      </c>
      <c r="X78" s="20"/>
      <c r="Y78" s="20"/>
      <c r="Z78" s="20"/>
      <c r="AA78" s="20"/>
      <c r="AB78" s="20"/>
      <c r="AC78" s="20"/>
      <c r="AD78" s="20"/>
      <c r="AE78" s="20"/>
      <c r="AF78" s="20"/>
      <c r="AG78" s="20"/>
      <c r="AH78" s="20"/>
      <c r="AI78" s="20"/>
      <c r="AJ78" s="20">
        <f t="shared" si="0"/>
        <v>3927000</v>
      </c>
      <c r="AK78" s="13"/>
      <c r="AL78" s="13" t="s">
        <v>348</v>
      </c>
      <c r="AM78" s="13"/>
      <c r="AN78" s="13"/>
      <c r="AO78" s="13"/>
      <c r="AP78" s="13"/>
      <c r="AQ78" s="13"/>
      <c r="AR78" s="13"/>
      <c r="AS78" s="13"/>
      <c r="AT78" s="13"/>
      <c r="AU78" s="13"/>
      <c r="AV78" s="13"/>
      <c r="AW78" s="13"/>
      <c r="AX78" s="13"/>
    </row>
    <row r="79" spans="1:50" ht="15.75" customHeight="1" x14ac:dyDescent="0.3">
      <c r="A79" s="14">
        <v>77</v>
      </c>
      <c r="B79" s="24" t="s">
        <v>337</v>
      </c>
      <c r="C79" s="16">
        <v>31486544</v>
      </c>
      <c r="D79" s="15" t="s">
        <v>240</v>
      </c>
      <c r="E79" s="15" t="s">
        <v>48</v>
      </c>
      <c r="F79" s="15" t="s">
        <v>30</v>
      </c>
      <c r="G79" s="15" t="s">
        <v>49</v>
      </c>
      <c r="H79" s="23">
        <v>45708</v>
      </c>
      <c r="I79" s="23">
        <v>45709</v>
      </c>
      <c r="J79" s="17">
        <v>45887</v>
      </c>
      <c r="K79" s="15">
        <v>180</v>
      </c>
      <c r="L79" s="18">
        <v>12600000</v>
      </c>
      <c r="M79" s="19">
        <v>7</v>
      </c>
      <c r="N79" s="20"/>
      <c r="O79" s="20"/>
      <c r="P79" s="20"/>
      <c r="Q79" s="20">
        <v>1050000</v>
      </c>
      <c r="R79" s="20">
        <v>2100000</v>
      </c>
      <c r="S79" s="21">
        <v>2100000</v>
      </c>
      <c r="T79" s="21">
        <v>2100000</v>
      </c>
      <c r="U79" s="20"/>
      <c r="V79" s="20"/>
      <c r="W79" s="20">
        <v>2100000</v>
      </c>
      <c r="X79" s="20"/>
      <c r="Y79" s="20"/>
      <c r="Z79" s="20"/>
      <c r="AA79" s="20"/>
      <c r="AB79" s="20"/>
      <c r="AC79" s="20"/>
      <c r="AD79" s="20"/>
      <c r="AE79" s="20"/>
      <c r="AF79" s="20"/>
      <c r="AG79" s="20"/>
      <c r="AH79" s="20"/>
      <c r="AI79" s="20"/>
      <c r="AJ79" s="20">
        <f t="shared" si="0"/>
        <v>3150000</v>
      </c>
      <c r="AK79" s="13"/>
      <c r="AL79" s="13" t="s">
        <v>348</v>
      </c>
      <c r="AM79" s="13" t="s">
        <v>349</v>
      </c>
      <c r="AN79" s="13"/>
      <c r="AO79" s="13"/>
      <c r="AP79" s="13"/>
      <c r="AQ79" s="13"/>
      <c r="AR79" s="13"/>
      <c r="AS79" s="13"/>
      <c r="AT79" s="13"/>
      <c r="AU79" s="13"/>
      <c r="AV79" s="13"/>
      <c r="AW79" s="13"/>
      <c r="AX79" s="13"/>
    </row>
    <row r="80" spans="1:50" ht="15.75" customHeight="1" x14ac:dyDescent="0.3">
      <c r="A80" s="14">
        <v>78</v>
      </c>
      <c r="B80" s="24" t="s">
        <v>241</v>
      </c>
      <c r="C80" s="16">
        <v>1109541282</v>
      </c>
      <c r="D80" s="15" t="s">
        <v>242</v>
      </c>
      <c r="E80" s="15" t="s">
        <v>48</v>
      </c>
      <c r="F80" s="15" t="s">
        <v>30</v>
      </c>
      <c r="G80" s="15" t="s">
        <v>49</v>
      </c>
      <c r="H80" s="23">
        <v>45708</v>
      </c>
      <c r="I80" s="23">
        <v>45708</v>
      </c>
      <c r="J80" s="17">
        <v>45887</v>
      </c>
      <c r="K80" s="15">
        <v>180</v>
      </c>
      <c r="L80" s="18">
        <v>12600000</v>
      </c>
      <c r="M80" s="19">
        <v>7</v>
      </c>
      <c r="N80" s="20"/>
      <c r="O80" s="20"/>
      <c r="P80" s="20"/>
      <c r="Q80" s="20">
        <v>1050000</v>
      </c>
      <c r="R80" s="20">
        <v>2100000</v>
      </c>
      <c r="S80" s="21">
        <v>2100000</v>
      </c>
      <c r="T80" s="21" t="s">
        <v>72</v>
      </c>
      <c r="U80" s="20"/>
      <c r="V80" s="21">
        <v>2100000</v>
      </c>
      <c r="W80" s="20">
        <v>2100000</v>
      </c>
      <c r="X80" s="20"/>
      <c r="Y80" s="20"/>
      <c r="Z80" s="20"/>
      <c r="AA80" s="20"/>
      <c r="AB80" s="20"/>
      <c r="AC80" s="20"/>
      <c r="AD80" s="20"/>
      <c r="AE80" s="20"/>
      <c r="AF80" s="20"/>
      <c r="AG80" s="20"/>
      <c r="AH80" s="20"/>
      <c r="AI80" s="20"/>
      <c r="AJ80" s="20" t="e">
        <f t="shared" si="0"/>
        <v>#VALUE!</v>
      </c>
      <c r="AK80" s="13"/>
      <c r="AL80" s="13" t="s">
        <v>348</v>
      </c>
      <c r="AM80" s="13" t="s">
        <v>349</v>
      </c>
      <c r="AN80" s="13"/>
      <c r="AO80" s="13"/>
      <c r="AP80" s="13"/>
      <c r="AQ80" s="13"/>
      <c r="AR80" s="13"/>
      <c r="AS80" s="13"/>
      <c r="AT80" s="13"/>
      <c r="AU80" s="13"/>
      <c r="AV80" s="13"/>
      <c r="AW80" s="13"/>
      <c r="AX80" s="13"/>
    </row>
    <row r="81" spans="1:50" ht="15.75" customHeight="1" x14ac:dyDescent="0.3">
      <c r="A81" s="14">
        <v>79</v>
      </c>
      <c r="B81" s="24" t="s">
        <v>243</v>
      </c>
      <c r="C81" s="16">
        <v>1002955578</v>
      </c>
      <c r="D81" s="15" t="s">
        <v>244</v>
      </c>
      <c r="E81" s="15" t="s">
        <v>104</v>
      </c>
      <c r="F81" s="15" t="s">
        <v>30</v>
      </c>
      <c r="G81" s="15" t="s">
        <v>49</v>
      </c>
      <c r="H81" s="23">
        <v>45708</v>
      </c>
      <c r="I81" s="23">
        <v>45708</v>
      </c>
      <c r="J81" s="17">
        <v>45889</v>
      </c>
      <c r="K81" s="15">
        <v>180</v>
      </c>
      <c r="L81" s="18">
        <v>10800000</v>
      </c>
      <c r="M81" s="19">
        <v>7</v>
      </c>
      <c r="N81" s="20"/>
      <c r="O81" s="20"/>
      <c r="P81" s="20"/>
      <c r="Q81" s="20">
        <v>900000</v>
      </c>
      <c r="R81" s="20">
        <v>1800000</v>
      </c>
      <c r="S81" s="21">
        <v>1800000</v>
      </c>
      <c r="T81" s="21">
        <v>1800000</v>
      </c>
      <c r="U81" s="20"/>
      <c r="V81" s="20"/>
      <c r="W81" s="20">
        <v>1800000</v>
      </c>
      <c r="X81" s="20"/>
      <c r="Y81" s="20"/>
      <c r="Z81" s="20"/>
      <c r="AA81" s="20"/>
      <c r="AB81" s="20"/>
      <c r="AC81" s="20"/>
      <c r="AD81" s="20"/>
      <c r="AE81" s="20"/>
      <c r="AF81" s="20"/>
      <c r="AG81" s="20"/>
      <c r="AH81" s="20"/>
      <c r="AI81" s="20"/>
      <c r="AJ81" s="20">
        <f t="shared" si="0"/>
        <v>2700000</v>
      </c>
      <c r="AK81" s="13"/>
      <c r="AL81" s="13" t="s">
        <v>348</v>
      </c>
      <c r="AM81" s="13"/>
      <c r="AN81" s="13"/>
      <c r="AO81" s="13"/>
      <c r="AP81" s="13"/>
      <c r="AQ81" s="13"/>
      <c r="AR81" s="13"/>
      <c r="AS81" s="13"/>
      <c r="AT81" s="13"/>
      <c r="AU81" s="13"/>
      <c r="AV81" s="13"/>
      <c r="AW81" s="13"/>
      <c r="AX81" s="13"/>
    </row>
    <row r="82" spans="1:50" ht="15.75" customHeight="1" x14ac:dyDescent="0.3">
      <c r="A82" s="14">
        <v>80</v>
      </c>
      <c r="B82" s="24" t="s">
        <v>245</v>
      </c>
      <c r="C82" s="16">
        <v>80210741</v>
      </c>
      <c r="D82" s="15" t="s">
        <v>246</v>
      </c>
      <c r="E82" s="15" t="s">
        <v>247</v>
      </c>
      <c r="F82" s="15" t="s">
        <v>67</v>
      </c>
      <c r="G82" s="15" t="s">
        <v>31</v>
      </c>
      <c r="H82" s="23">
        <v>45709</v>
      </c>
      <c r="I82" s="23">
        <v>45709</v>
      </c>
      <c r="J82" s="17">
        <v>45887</v>
      </c>
      <c r="K82" s="15">
        <v>180</v>
      </c>
      <c r="L82" s="20">
        <v>23562000</v>
      </c>
      <c r="M82" s="19">
        <v>8</v>
      </c>
      <c r="N82" s="20"/>
      <c r="O82" s="20"/>
      <c r="P82" s="20"/>
      <c r="Q82" s="20">
        <v>1963500</v>
      </c>
      <c r="R82" s="20">
        <v>3927000</v>
      </c>
      <c r="S82" s="21">
        <v>3927000</v>
      </c>
      <c r="T82" s="21">
        <v>3927000</v>
      </c>
      <c r="U82" s="20"/>
      <c r="V82" s="20"/>
      <c r="W82" s="20">
        <v>3927000</v>
      </c>
      <c r="X82" s="20"/>
      <c r="Y82" s="20"/>
      <c r="Z82" s="20"/>
      <c r="AA82" s="20"/>
      <c r="AB82" s="20"/>
      <c r="AC82" s="20"/>
      <c r="AD82" s="20"/>
      <c r="AE82" s="20"/>
      <c r="AF82" s="20"/>
      <c r="AG82" s="20"/>
      <c r="AH82" s="20"/>
      <c r="AI82" s="20"/>
      <c r="AJ82" s="20">
        <f t="shared" si="0"/>
        <v>5890500</v>
      </c>
      <c r="AK82" s="13"/>
      <c r="AL82" s="13" t="s">
        <v>348</v>
      </c>
      <c r="AM82" s="13"/>
      <c r="AN82" s="13"/>
      <c r="AO82" s="13"/>
      <c r="AP82" s="13"/>
      <c r="AQ82" s="13"/>
      <c r="AR82" s="13"/>
      <c r="AS82" s="13"/>
      <c r="AT82" s="13"/>
      <c r="AU82" s="13"/>
      <c r="AV82" s="13"/>
      <c r="AW82" s="13"/>
      <c r="AX82" s="13"/>
    </row>
    <row r="83" spans="1:50" ht="15.75" customHeight="1" x14ac:dyDescent="0.3">
      <c r="A83" s="14">
        <v>81</v>
      </c>
      <c r="B83" s="24" t="s">
        <v>248</v>
      </c>
      <c r="C83" s="16">
        <v>1151966713</v>
      </c>
      <c r="D83" s="15" t="s">
        <v>249</v>
      </c>
      <c r="E83" s="15" t="s">
        <v>130</v>
      </c>
      <c r="F83" s="15" t="s">
        <v>67</v>
      </c>
      <c r="G83" s="15"/>
      <c r="H83" s="23">
        <v>45709</v>
      </c>
      <c r="I83" s="23">
        <v>45709</v>
      </c>
      <c r="J83" s="17">
        <v>45918</v>
      </c>
      <c r="K83" s="15">
        <v>207</v>
      </c>
      <c r="L83" s="18">
        <v>14700000</v>
      </c>
      <c r="M83" s="19">
        <v>8</v>
      </c>
      <c r="N83" s="20"/>
      <c r="O83" s="20"/>
      <c r="P83" s="20"/>
      <c r="Q83" s="20">
        <v>1050000</v>
      </c>
      <c r="R83" s="20">
        <v>2100000</v>
      </c>
      <c r="S83" s="21">
        <v>2100000</v>
      </c>
      <c r="T83" s="21">
        <v>2100000</v>
      </c>
      <c r="U83" s="20"/>
      <c r="V83" s="20"/>
      <c r="W83" s="20">
        <v>2100000</v>
      </c>
      <c r="X83" s="20"/>
      <c r="Y83" s="20"/>
      <c r="Z83" s="20"/>
      <c r="AA83" s="20"/>
      <c r="AB83" s="20"/>
      <c r="AC83" s="20"/>
      <c r="AD83" s="20"/>
      <c r="AE83" s="20"/>
      <c r="AF83" s="20"/>
      <c r="AG83" s="20"/>
      <c r="AH83" s="20"/>
      <c r="AI83" s="20"/>
      <c r="AJ83" s="20">
        <f t="shared" si="0"/>
        <v>5250000</v>
      </c>
      <c r="AK83" s="13"/>
      <c r="AL83" s="13" t="s">
        <v>348</v>
      </c>
      <c r="AM83" s="13"/>
      <c r="AN83" s="13"/>
      <c r="AO83" s="13"/>
      <c r="AP83" s="13"/>
      <c r="AQ83" s="13"/>
      <c r="AR83" s="13"/>
      <c r="AS83" s="13"/>
      <c r="AT83" s="13"/>
      <c r="AU83" s="13"/>
      <c r="AV83" s="13"/>
      <c r="AW83" s="13"/>
    </row>
    <row r="84" spans="1:50" ht="15.75" customHeight="1" x14ac:dyDescent="0.3">
      <c r="A84" s="14">
        <v>82</v>
      </c>
      <c r="B84" s="24" t="s">
        <v>306</v>
      </c>
      <c r="C84" s="16">
        <v>1118302426</v>
      </c>
      <c r="D84" s="15" t="s">
        <v>251</v>
      </c>
      <c r="E84" s="15" t="s">
        <v>130</v>
      </c>
      <c r="F84" s="15" t="s">
        <v>67</v>
      </c>
      <c r="G84" s="15"/>
      <c r="H84" s="23">
        <v>45709</v>
      </c>
      <c r="I84" s="23">
        <v>45709</v>
      </c>
      <c r="J84" s="17">
        <v>45918</v>
      </c>
      <c r="K84" s="15">
        <v>207</v>
      </c>
      <c r="L84" s="18">
        <v>14700000</v>
      </c>
      <c r="M84" s="19">
        <v>8</v>
      </c>
      <c r="N84" s="20"/>
      <c r="O84" s="20"/>
      <c r="P84" s="20"/>
      <c r="Q84" s="20">
        <v>1050000</v>
      </c>
      <c r="R84" s="20">
        <v>2100000</v>
      </c>
      <c r="S84" s="21">
        <v>2100000</v>
      </c>
      <c r="T84" s="21">
        <v>2100000</v>
      </c>
      <c r="U84" s="20"/>
      <c r="V84" s="20"/>
      <c r="W84" s="20">
        <v>2100000</v>
      </c>
      <c r="X84" s="20"/>
      <c r="Y84" s="20"/>
      <c r="Z84" s="20"/>
      <c r="AA84" s="20"/>
      <c r="AB84" s="20"/>
      <c r="AC84" s="20"/>
      <c r="AD84" s="20"/>
      <c r="AE84" s="20"/>
      <c r="AF84" s="20"/>
      <c r="AG84" s="20"/>
      <c r="AH84" s="20"/>
      <c r="AI84" s="20"/>
      <c r="AJ84" s="20">
        <f t="shared" si="0"/>
        <v>5250000</v>
      </c>
      <c r="AK84" s="13"/>
      <c r="AL84" s="13" t="s">
        <v>348</v>
      </c>
      <c r="AM84" s="13"/>
      <c r="AN84" s="13"/>
      <c r="AO84" s="13"/>
      <c r="AP84" s="13"/>
      <c r="AQ84" s="13"/>
      <c r="AR84" s="13"/>
      <c r="AS84" s="13"/>
      <c r="AT84" s="13"/>
      <c r="AU84" s="13"/>
      <c r="AV84" s="13"/>
      <c r="AW84" s="13"/>
    </row>
    <row r="85" spans="1:50" ht="15.75" customHeight="1" x14ac:dyDescent="0.3">
      <c r="A85" s="14">
        <v>83</v>
      </c>
      <c r="B85" s="24" t="s">
        <v>253</v>
      </c>
      <c r="C85" s="16">
        <v>16454399</v>
      </c>
      <c r="D85" s="15" t="s">
        <v>254</v>
      </c>
      <c r="E85" s="15" t="s">
        <v>89</v>
      </c>
      <c r="F85" s="15" t="s">
        <v>30</v>
      </c>
      <c r="G85" s="15" t="s">
        <v>31</v>
      </c>
      <c r="H85" s="23">
        <v>45722</v>
      </c>
      <c r="I85" s="23">
        <v>45722</v>
      </c>
      <c r="J85" s="17">
        <v>45900</v>
      </c>
      <c r="K85" s="15">
        <v>174</v>
      </c>
      <c r="L85" s="18">
        <v>23562000</v>
      </c>
      <c r="M85" s="19">
        <v>6</v>
      </c>
      <c r="N85" s="20"/>
      <c r="O85" s="20"/>
      <c r="P85" s="20"/>
      <c r="Q85" s="20"/>
      <c r="R85" s="20">
        <v>3927000</v>
      </c>
      <c r="S85" s="21">
        <v>3927000</v>
      </c>
      <c r="T85" s="21">
        <v>3927000</v>
      </c>
      <c r="U85" s="20"/>
      <c r="V85" s="20"/>
      <c r="W85" s="20">
        <v>3927000</v>
      </c>
      <c r="X85" s="20"/>
      <c r="Y85" s="20"/>
      <c r="Z85" s="20"/>
      <c r="AA85" s="20"/>
      <c r="AB85" s="20"/>
      <c r="AC85" s="20"/>
      <c r="AD85" s="20"/>
      <c r="AE85" s="20"/>
      <c r="AF85" s="20"/>
      <c r="AG85" s="20"/>
      <c r="AH85" s="20"/>
      <c r="AI85" s="20"/>
      <c r="AJ85" s="20">
        <f t="shared" si="0"/>
        <v>7854000</v>
      </c>
      <c r="AK85" s="13"/>
      <c r="AL85" s="123" t="s">
        <v>348</v>
      </c>
      <c r="AM85" s="123"/>
      <c r="AN85" s="123"/>
      <c r="AO85" s="123"/>
      <c r="AP85" s="123"/>
      <c r="AQ85" s="123"/>
      <c r="AR85" s="123"/>
      <c r="AS85" s="123"/>
      <c r="AT85" s="123"/>
      <c r="AU85" s="123"/>
      <c r="AV85" s="123"/>
      <c r="AW85" s="123"/>
      <c r="AX85" s="123"/>
    </row>
    <row r="86" spans="1:50" ht="15.75" customHeight="1" x14ac:dyDescent="0.3">
      <c r="A86" s="14">
        <v>84</v>
      </c>
      <c r="B86" s="24" t="s">
        <v>255</v>
      </c>
      <c r="C86" s="16">
        <v>16461330</v>
      </c>
      <c r="D86" s="15" t="s">
        <v>256</v>
      </c>
      <c r="E86" s="15" t="s">
        <v>257</v>
      </c>
      <c r="F86" s="15" t="s">
        <v>67</v>
      </c>
      <c r="G86" s="15" t="s">
        <v>31</v>
      </c>
      <c r="H86" s="23">
        <v>45726</v>
      </c>
      <c r="I86" s="23">
        <v>45726</v>
      </c>
      <c r="J86" s="17">
        <v>45900</v>
      </c>
      <c r="K86" s="15"/>
      <c r="L86" s="18">
        <v>23562000</v>
      </c>
      <c r="M86" s="19">
        <v>6</v>
      </c>
      <c r="N86" s="20"/>
      <c r="O86" s="20"/>
      <c r="P86" s="20"/>
      <c r="Q86" s="20" t="s">
        <v>72</v>
      </c>
      <c r="R86" s="20">
        <v>3927000</v>
      </c>
      <c r="S86" s="20">
        <v>3927000</v>
      </c>
      <c r="T86" s="21">
        <v>3927000</v>
      </c>
      <c r="U86" s="20"/>
      <c r="V86" s="20"/>
      <c r="W86" s="20">
        <v>3927000</v>
      </c>
      <c r="X86" s="20"/>
      <c r="Y86" s="20"/>
      <c r="Z86" s="20"/>
      <c r="AA86" s="20"/>
      <c r="AB86" s="20"/>
      <c r="AC86" s="20"/>
      <c r="AD86" s="20"/>
      <c r="AE86" s="20"/>
      <c r="AF86" s="20"/>
      <c r="AG86" s="20"/>
      <c r="AH86" s="20"/>
      <c r="AI86" s="20"/>
      <c r="AJ86" s="20" t="e">
        <f t="shared" si="0"/>
        <v>#VALUE!</v>
      </c>
      <c r="AK86" s="13"/>
      <c r="AL86" s="13" t="s">
        <v>348</v>
      </c>
      <c r="AM86" s="13"/>
      <c r="AN86" s="13"/>
      <c r="AO86" s="13"/>
      <c r="AP86" s="13"/>
      <c r="AQ86" s="13"/>
      <c r="AR86" s="13"/>
      <c r="AS86" s="13"/>
      <c r="AT86" s="13"/>
      <c r="AU86" s="13"/>
      <c r="AV86" s="13"/>
      <c r="AW86" s="13"/>
    </row>
    <row r="87" spans="1:50" ht="15.75" customHeight="1" x14ac:dyDescent="0.3">
      <c r="A87" s="14">
        <v>85</v>
      </c>
      <c r="B87" s="24" t="s">
        <v>258</v>
      </c>
      <c r="C87" s="16">
        <v>1110284727</v>
      </c>
      <c r="D87" s="15" t="s">
        <v>259</v>
      </c>
      <c r="E87" s="15" t="s">
        <v>62</v>
      </c>
      <c r="F87" s="15" t="s">
        <v>30</v>
      </c>
      <c r="G87" s="15" t="s">
        <v>260</v>
      </c>
      <c r="H87" s="23">
        <v>45726</v>
      </c>
      <c r="I87" s="23">
        <v>45726</v>
      </c>
      <c r="J87" s="17">
        <v>45900</v>
      </c>
      <c r="K87" s="15">
        <v>170</v>
      </c>
      <c r="L87" s="18">
        <v>10800000</v>
      </c>
      <c r="M87" s="19">
        <v>6</v>
      </c>
      <c r="N87" s="20"/>
      <c r="O87" s="20"/>
      <c r="P87" s="20"/>
      <c r="Q87" s="20" t="s">
        <v>72</v>
      </c>
      <c r="R87" s="20">
        <f>'Aut.27 jun'!$L87/'Aut.27 jun'!$M87</f>
        <v>1800000</v>
      </c>
      <c r="S87" s="21">
        <v>1800000</v>
      </c>
      <c r="T87" s="21" t="s">
        <v>72</v>
      </c>
      <c r="U87" s="20"/>
      <c r="V87" s="21">
        <v>1800000</v>
      </c>
      <c r="W87" s="20">
        <v>1800000</v>
      </c>
      <c r="X87" s="20"/>
      <c r="Y87" s="20"/>
      <c r="Z87" s="20"/>
      <c r="AA87" s="20"/>
      <c r="AB87" s="20"/>
      <c r="AC87" s="20"/>
      <c r="AD87" s="20"/>
      <c r="AE87" s="20"/>
      <c r="AF87" s="20"/>
      <c r="AG87" s="20"/>
      <c r="AH87" s="20"/>
      <c r="AI87" s="20"/>
      <c r="AJ87" s="20" t="e">
        <f t="shared" si="0"/>
        <v>#VALUE!</v>
      </c>
      <c r="AK87" s="13"/>
      <c r="AL87" s="13" t="s">
        <v>348</v>
      </c>
      <c r="AM87" s="13"/>
      <c r="AN87" s="13"/>
      <c r="AO87" s="13"/>
      <c r="AP87" s="13"/>
      <c r="AQ87" s="13"/>
      <c r="AR87" s="13"/>
      <c r="AS87" s="13"/>
      <c r="AT87" s="13"/>
      <c r="AU87" s="13"/>
      <c r="AV87" s="13"/>
      <c r="AW87" s="13"/>
    </row>
    <row r="88" spans="1:50" ht="15.75" customHeight="1" x14ac:dyDescent="0.3">
      <c r="A88" s="14">
        <v>86</v>
      </c>
      <c r="B88" s="24" t="s">
        <v>261</v>
      </c>
      <c r="C88" s="16">
        <v>31476980</v>
      </c>
      <c r="D88" s="15" t="s">
        <v>262</v>
      </c>
      <c r="E88" s="15" t="s">
        <v>75</v>
      </c>
      <c r="F88" s="15" t="s">
        <v>76</v>
      </c>
      <c r="G88" s="15" t="s">
        <v>77</v>
      </c>
      <c r="H88" s="23">
        <v>45726</v>
      </c>
      <c r="I88" s="23">
        <v>45726</v>
      </c>
      <c r="J88" s="17">
        <v>45900</v>
      </c>
      <c r="K88" s="15">
        <v>170</v>
      </c>
      <c r="L88" s="18">
        <v>10800000</v>
      </c>
      <c r="M88" s="19">
        <v>6</v>
      </c>
      <c r="N88" s="20"/>
      <c r="O88" s="20"/>
      <c r="P88" s="20"/>
      <c r="Q88" s="20" t="s">
        <v>72</v>
      </c>
      <c r="R88" s="20">
        <v>1800000</v>
      </c>
      <c r="S88" s="21">
        <v>1800000</v>
      </c>
      <c r="T88" s="21">
        <v>1800000</v>
      </c>
      <c r="U88" s="20"/>
      <c r="V88" s="20"/>
      <c r="W88" s="20">
        <v>1800000</v>
      </c>
      <c r="X88" s="20"/>
      <c r="Y88" s="20"/>
      <c r="Z88" s="20"/>
      <c r="AA88" s="20"/>
      <c r="AB88" s="20"/>
      <c r="AC88" s="20"/>
      <c r="AD88" s="20"/>
      <c r="AE88" s="20"/>
      <c r="AF88" s="20"/>
      <c r="AG88" s="20"/>
      <c r="AH88" s="20"/>
      <c r="AI88" s="20"/>
      <c r="AJ88" s="20" t="e">
        <f t="shared" si="0"/>
        <v>#VALUE!</v>
      </c>
      <c r="AK88" s="13"/>
      <c r="AL88" s="13" t="s">
        <v>348</v>
      </c>
      <c r="AM88" s="13"/>
      <c r="AN88" s="13"/>
      <c r="AO88" s="13"/>
      <c r="AP88" s="13"/>
      <c r="AQ88" s="13"/>
      <c r="AR88" s="13"/>
      <c r="AS88" s="13"/>
      <c r="AT88" s="13"/>
      <c r="AU88" s="13"/>
      <c r="AV88" s="13"/>
      <c r="AW88" s="13"/>
    </row>
    <row r="89" spans="1:50" ht="15.75" customHeight="1" x14ac:dyDescent="0.3">
      <c r="A89" s="14">
        <v>87</v>
      </c>
      <c r="B89" s="24" t="s">
        <v>265</v>
      </c>
      <c r="C89" s="16">
        <v>6548639</v>
      </c>
      <c r="D89" s="15" t="s">
        <v>266</v>
      </c>
      <c r="E89" s="15" t="s">
        <v>104</v>
      </c>
      <c r="F89" s="15" t="s">
        <v>30</v>
      </c>
      <c r="G89" s="15" t="s">
        <v>49</v>
      </c>
      <c r="H89" s="23">
        <v>45726</v>
      </c>
      <c r="I89" s="23">
        <v>45726</v>
      </c>
      <c r="J89" s="17">
        <v>45900</v>
      </c>
      <c r="K89" s="15">
        <v>170</v>
      </c>
      <c r="L89" s="18">
        <v>14520000</v>
      </c>
      <c r="M89" s="19">
        <v>6</v>
      </c>
      <c r="N89" s="20"/>
      <c r="O89" s="20"/>
      <c r="P89" s="20"/>
      <c r="Q89" s="20" t="s">
        <v>72</v>
      </c>
      <c r="R89" s="20">
        <v>2420000</v>
      </c>
      <c r="S89" s="21">
        <v>2420000</v>
      </c>
      <c r="T89" s="21" t="s">
        <v>72</v>
      </c>
      <c r="U89" s="20"/>
      <c r="V89" s="21">
        <v>2420000</v>
      </c>
      <c r="W89" s="20">
        <v>2420000</v>
      </c>
      <c r="X89" s="20"/>
      <c r="Y89" s="20"/>
      <c r="Z89" s="20"/>
      <c r="AA89" s="20"/>
      <c r="AB89" s="20"/>
      <c r="AC89" s="20"/>
      <c r="AD89" s="20"/>
      <c r="AE89" s="20"/>
      <c r="AF89" s="20"/>
      <c r="AG89" s="20"/>
      <c r="AH89" s="20"/>
      <c r="AI89" s="20"/>
      <c r="AJ89" s="20" t="e">
        <f t="shared" si="0"/>
        <v>#VALUE!</v>
      </c>
      <c r="AK89" s="13"/>
      <c r="AL89" s="13" t="s">
        <v>348</v>
      </c>
      <c r="AM89" s="13" t="s">
        <v>349</v>
      </c>
      <c r="AN89" s="13"/>
      <c r="AO89" s="13"/>
      <c r="AP89" s="13"/>
      <c r="AQ89" s="13"/>
      <c r="AR89" s="13"/>
      <c r="AS89" s="13"/>
      <c r="AT89" s="13"/>
      <c r="AU89" s="13"/>
      <c r="AV89" s="13"/>
      <c r="AW89" s="13"/>
    </row>
    <row r="90" spans="1:50" ht="15.75" customHeight="1" x14ac:dyDescent="0.3">
      <c r="A90" s="14">
        <v>88</v>
      </c>
      <c r="B90" s="24" t="s">
        <v>267</v>
      </c>
      <c r="C90" s="16">
        <v>1114487494</v>
      </c>
      <c r="D90" s="15" t="s">
        <v>268</v>
      </c>
      <c r="E90" s="15" t="s">
        <v>29</v>
      </c>
      <c r="F90" s="15" t="s">
        <v>30</v>
      </c>
      <c r="G90" s="15" t="s">
        <v>59</v>
      </c>
      <c r="H90" s="23">
        <v>45730</v>
      </c>
      <c r="I90" s="23">
        <v>45730</v>
      </c>
      <c r="J90" s="17">
        <v>45900</v>
      </c>
      <c r="K90" s="15">
        <v>165</v>
      </c>
      <c r="L90" s="18">
        <v>12600000</v>
      </c>
      <c r="M90" s="19">
        <v>6</v>
      </c>
      <c r="N90" s="20"/>
      <c r="O90" s="20"/>
      <c r="P90" s="20"/>
      <c r="Q90" s="20"/>
      <c r="R90" s="20">
        <f>'Aut.27 jun'!$L90/'Aut.27 jun'!$M90</f>
        <v>2100000</v>
      </c>
      <c r="S90" s="21">
        <v>2100000</v>
      </c>
      <c r="T90" s="21">
        <v>2100000</v>
      </c>
      <c r="U90" s="20"/>
      <c r="V90" s="20"/>
      <c r="W90" s="20">
        <v>2100000</v>
      </c>
      <c r="X90" s="20"/>
      <c r="Y90" s="20"/>
      <c r="Z90" s="20"/>
      <c r="AA90" s="20"/>
      <c r="AB90" s="20"/>
      <c r="AC90" s="20"/>
      <c r="AD90" s="20"/>
      <c r="AE90" s="20"/>
      <c r="AF90" s="20"/>
      <c r="AG90" s="20"/>
      <c r="AH90" s="20"/>
      <c r="AI90" s="20"/>
      <c r="AJ90" s="20">
        <f t="shared" si="0"/>
        <v>4200000</v>
      </c>
      <c r="AK90" s="13"/>
      <c r="AL90" s="13" t="s">
        <v>348</v>
      </c>
      <c r="AM90" s="13"/>
      <c r="AN90" s="13"/>
      <c r="AO90" s="13"/>
      <c r="AP90" s="13"/>
      <c r="AQ90" s="13"/>
      <c r="AR90" s="13"/>
      <c r="AS90" s="13"/>
      <c r="AT90" s="13"/>
      <c r="AU90" s="13"/>
      <c r="AV90" s="13"/>
      <c r="AW90" s="13"/>
    </row>
    <row r="91" spans="1:50" ht="15.75" customHeight="1" x14ac:dyDescent="0.3">
      <c r="A91" s="14">
        <v>89</v>
      </c>
      <c r="B91" s="24" t="s">
        <v>271</v>
      </c>
      <c r="C91" s="16">
        <v>1144181364</v>
      </c>
      <c r="D91" s="15" t="s">
        <v>272</v>
      </c>
      <c r="E91" s="15" t="s">
        <v>48</v>
      </c>
      <c r="F91" s="15" t="s">
        <v>30</v>
      </c>
      <c r="G91" s="15" t="s">
        <v>49</v>
      </c>
      <c r="H91" s="23">
        <v>45734</v>
      </c>
      <c r="I91" s="23">
        <v>45734</v>
      </c>
      <c r="J91" s="17">
        <v>45900</v>
      </c>
      <c r="K91" s="15">
        <v>170</v>
      </c>
      <c r="L91" s="18">
        <v>10800000</v>
      </c>
      <c r="M91" s="19">
        <v>6</v>
      </c>
      <c r="N91" s="20"/>
      <c r="O91" s="20"/>
      <c r="P91" s="20"/>
      <c r="Q91" s="20"/>
      <c r="R91" s="20">
        <v>1800000</v>
      </c>
      <c r="S91" s="21">
        <v>1800000</v>
      </c>
      <c r="T91" s="21">
        <v>1800000</v>
      </c>
      <c r="U91" s="20"/>
      <c r="V91" s="20"/>
      <c r="W91" s="20">
        <v>1800000</v>
      </c>
      <c r="X91" s="20"/>
      <c r="Y91" s="20"/>
      <c r="Z91" s="20"/>
      <c r="AA91" s="20"/>
      <c r="AB91" s="20"/>
      <c r="AC91" s="20"/>
      <c r="AD91" s="20"/>
      <c r="AE91" s="20"/>
      <c r="AF91" s="20"/>
      <c r="AG91" s="20"/>
      <c r="AH91" s="20"/>
      <c r="AI91" s="20"/>
      <c r="AJ91" s="20">
        <f t="shared" si="0"/>
        <v>3600000</v>
      </c>
      <c r="AK91" s="13"/>
      <c r="AL91" s="13" t="s">
        <v>348</v>
      </c>
      <c r="AM91" s="13"/>
      <c r="AN91" s="13"/>
      <c r="AO91" s="13"/>
      <c r="AP91" s="13"/>
      <c r="AQ91" s="13"/>
      <c r="AR91" s="13"/>
      <c r="AS91" s="13"/>
      <c r="AT91" s="13"/>
      <c r="AU91" s="13"/>
      <c r="AV91" s="13"/>
      <c r="AW91" s="13"/>
    </row>
    <row r="92" spans="1:50" ht="15.75" customHeight="1" x14ac:dyDescent="0.3">
      <c r="A92" s="14">
        <v>90</v>
      </c>
      <c r="B92" s="24" t="s">
        <v>275</v>
      </c>
      <c r="C92" s="16">
        <v>94403861</v>
      </c>
      <c r="D92" s="15" t="s">
        <v>276</v>
      </c>
      <c r="E92" s="15" t="s">
        <v>130</v>
      </c>
      <c r="F92" s="15" t="s">
        <v>67</v>
      </c>
      <c r="G92" s="15"/>
      <c r="H92" s="23">
        <v>45743</v>
      </c>
      <c r="I92" s="23">
        <v>45744</v>
      </c>
      <c r="J92" s="17">
        <v>45924</v>
      </c>
      <c r="K92" s="15">
        <v>184</v>
      </c>
      <c r="L92" s="18">
        <v>12600000</v>
      </c>
      <c r="M92" s="19"/>
      <c r="N92" s="20"/>
      <c r="O92" s="20"/>
      <c r="P92" s="20"/>
      <c r="Q92" s="20"/>
      <c r="R92" s="20"/>
      <c r="S92" s="21">
        <v>2100000</v>
      </c>
      <c r="T92" s="21">
        <v>2100000</v>
      </c>
      <c r="U92" s="20"/>
      <c r="V92" s="20"/>
      <c r="W92" s="20">
        <v>2100000</v>
      </c>
      <c r="X92" s="20"/>
      <c r="Y92" s="20"/>
      <c r="Z92" s="20"/>
      <c r="AA92" s="20"/>
      <c r="AB92" s="20"/>
      <c r="AC92" s="20"/>
      <c r="AD92" s="20"/>
      <c r="AE92" s="20"/>
      <c r="AF92" s="20"/>
      <c r="AG92" s="20"/>
      <c r="AH92" s="20"/>
      <c r="AI92" s="20"/>
      <c r="AJ92" s="20">
        <f t="shared" si="0"/>
        <v>6300000</v>
      </c>
      <c r="AK92" s="13"/>
      <c r="AL92" s="13" t="s">
        <v>348</v>
      </c>
      <c r="AM92" s="13" t="s">
        <v>350</v>
      </c>
      <c r="AN92" s="13"/>
      <c r="AO92" s="13"/>
      <c r="AP92" s="13"/>
      <c r="AQ92" s="13"/>
      <c r="AR92" s="13"/>
      <c r="AS92" s="13"/>
      <c r="AT92" s="13"/>
      <c r="AU92" s="13"/>
      <c r="AV92" s="13"/>
      <c r="AW92" s="13"/>
    </row>
    <row r="93" spans="1:50" ht="15.75" customHeight="1" x14ac:dyDescent="0.3">
      <c r="A93" s="14">
        <v>91</v>
      </c>
      <c r="B93" s="24" t="s">
        <v>353</v>
      </c>
      <c r="C93" s="41">
        <v>1005897145</v>
      </c>
      <c r="D93" s="42" t="s">
        <v>278</v>
      </c>
      <c r="E93" s="15" t="s">
        <v>130</v>
      </c>
      <c r="F93" s="42" t="s">
        <v>67</v>
      </c>
      <c r="G93" s="42"/>
      <c r="H93" s="43">
        <v>45754</v>
      </c>
      <c r="I93" s="43">
        <v>45754</v>
      </c>
      <c r="J93" s="44">
        <v>45596</v>
      </c>
      <c r="K93" s="42">
        <v>203</v>
      </c>
      <c r="L93" s="18">
        <v>14700000</v>
      </c>
      <c r="M93" s="45">
        <v>7</v>
      </c>
      <c r="N93" s="46"/>
      <c r="O93" s="46"/>
      <c r="P93" s="46"/>
      <c r="Q93" s="46"/>
      <c r="R93" s="20"/>
      <c r="S93" s="21">
        <v>2100000</v>
      </c>
      <c r="T93" s="21">
        <v>2100000</v>
      </c>
      <c r="U93" s="20"/>
      <c r="V93" s="20"/>
      <c r="W93" s="20">
        <v>2100000</v>
      </c>
      <c r="X93" s="20"/>
      <c r="Y93" s="20"/>
      <c r="Z93" s="20"/>
      <c r="AA93" s="20"/>
      <c r="AB93" s="20"/>
      <c r="AC93" s="20"/>
      <c r="AD93" s="20"/>
      <c r="AE93" s="20"/>
      <c r="AF93" s="20"/>
      <c r="AG93" s="20"/>
      <c r="AH93" s="20"/>
      <c r="AI93" s="20"/>
      <c r="AJ93" s="20">
        <f t="shared" si="0"/>
        <v>8400000</v>
      </c>
      <c r="AK93" s="13"/>
      <c r="AL93" s="13" t="s">
        <v>348</v>
      </c>
      <c r="AM93" s="13" t="s">
        <v>352</v>
      </c>
      <c r="AN93" s="13"/>
      <c r="AO93" s="13"/>
      <c r="AP93" s="13"/>
      <c r="AQ93" s="13"/>
      <c r="AR93" s="13"/>
      <c r="AS93" s="13"/>
      <c r="AT93" s="13"/>
      <c r="AU93" s="13"/>
      <c r="AV93" s="13"/>
      <c r="AW93" s="13"/>
    </row>
    <row r="94" spans="1:50" ht="15.75" customHeight="1" x14ac:dyDescent="0.3">
      <c r="A94" s="14">
        <v>92</v>
      </c>
      <c r="B94" s="24" t="s">
        <v>279</v>
      </c>
      <c r="C94" s="16">
        <v>1118304969</v>
      </c>
      <c r="D94" s="15" t="s">
        <v>280</v>
      </c>
      <c r="E94" s="15" t="s">
        <v>281</v>
      </c>
      <c r="F94" s="47" t="s">
        <v>67</v>
      </c>
      <c r="G94" s="47"/>
      <c r="H94" s="48">
        <v>45796</v>
      </c>
      <c r="I94" s="48">
        <v>45796</v>
      </c>
      <c r="J94" s="49">
        <v>45976</v>
      </c>
      <c r="K94" s="15">
        <v>176</v>
      </c>
      <c r="L94" s="18">
        <v>14520000</v>
      </c>
      <c r="M94" s="19">
        <v>5</v>
      </c>
      <c r="N94" s="20"/>
      <c r="O94" s="20"/>
      <c r="P94" s="20"/>
      <c r="Q94" s="20"/>
      <c r="R94" s="20"/>
      <c r="S94" s="20"/>
      <c r="T94" s="20"/>
      <c r="U94" s="21">
        <v>1210000</v>
      </c>
      <c r="V94" s="20"/>
      <c r="W94" s="20">
        <v>2420000</v>
      </c>
      <c r="X94" s="20"/>
      <c r="Y94" s="20"/>
      <c r="Z94" s="20"/>
      <c r="AA94" s="20"/>
      <c r="AB94" s="20"/>
      <c r="AC94" s="20"/>
      <c r="AD94" s="20"/>
      <c r="AE94" s="20"/>
      <c r="AF94" s="20"/>
      <c r="AG94" s="20"/>
      <c r="AH94" s="20"/>
      <c r="AI94" s="20"/>
      <c r="AJ94" s="20">
        <f t="shared" si="0"/>
        <v>10890000</v>
      </c>
      <c r="AK94" s="13"/>
      <c r="AL94" s="13" t="s">
        <v>348</v>
      </c>
      <c r="AM94" s="13"/>
      <c r="AN94" s="13"/>
      <c r="AO94" s="13"/>
      <c r="AP94" s="13"/>
      <c r="AQ94" s="13"/>
      <c r="AR94" s="13"/>
      <c r="AS94" s="13"/>
      <c r="AT94" s="13"/>
      <c r="AU94" s="13"/>
      <c r="AV94" s="13"/>
      <c r="AW94" s="13"/>
    </row>
    <row r="95" spans="1:50" ht="15.75" customHeight="1" x14ac:dyDescent="0.3">
      <c r="A95" s="14">
        <v>93</v>
      </c>
      <c r="B95" s="24" t="s">
        <v>282</v>
      </c>
      <c r="C95" s="16">
        <v>1118298912</v>
      </c>
      <c r="D95" s="15" t="s">
        <v>283</v>
      </c>
      <c r="E95" s="15" t="s">
        <v>130</v>
      </c>
      <c r="F95" s="15" t="s">
        <v>67</v>
      </c>
      <c r="G95" s="15"/>
      <c r="H95" s="23">
        <v>45812</v>
      </c>
      <c r="I95" s="23">
        <v>45812</v>
      </c>
      <c r="J95" s="17">
        <v>45870</v>
      </c>
      <c r="K95" s="15">
        <v>60</v>
      </c>
      <c r="L95" s="18">
        <v>4200000</v>
      </c>
      <c r="M95" s="19">
        <v>2</v>
      </c>
      <c r="N95" s="20"/>
      <c r="O95" s="20"/>
      <c r="P95" s="20"/>
      <c r="Q95" s="20"/>
      <c r="R95" s="20"/>
      <c r="S95" s="20"/>
      <c r="T95" s="20"/>
      <c r="U95" s="20"/>
      <c r="V95" s="20"/>
      <c r="W95" s="20">
        <v>2100000</v>
      </c>
      <c r="X95" s="20"/>
      <c r="Y95" s="20"/>
      <c r="Z95" s="20"/>
      <c r="AA95" s="20"/>
      <c r="AB95" s="20"/>
      <c r="AC95" s="20"/>
      <c r="AD95" s="20"/>
      <c r="AE95" s="20"/>
      <c r="AF95" s="20"/>
      <c r="AG95" s="20"/>
      <c r="AH95" s="20"/>
      <c r="AI95" s="20"/>
      <c r="AJ95" s="20">
        <f t="shared" si="0"/>
        <v>2100000</v>
      </c>
      <c r="AK95" s="13"/>
      <c r="AL95" s="13" t="s">
        <v>348</v>
      </c>
      <c r="AM95" s="13" t="s">
        <v>354</v>
      </c>
      <c r="AN95" s="13"/>
      <c r="AO95" s="13"/>
      <c r="AP95" s="13"/>
      <c r="AQ95" s="13"/>
      <c r="AR95" s="13"/>
      <c r="AS95" s="13"/>
      <c r="AT95" s="13"/>
      <c r="AU95" s="13"/>
      <c r="AV95" s="13"/>
      <c r="AW95" s="13"/>
    </row>
    <row r="96" spans="1:50" ht="15.75" customHeight="1" x14ac:dyDescent="0.3">
      <c r="A96" s="14"/>
      <c r="B96" s="24"/>
      <c r="C96" s="16"/>
      <c r="D96" s="15"/>
      <c r="E96" s="15"/>
      <c r="F96" s="47"/>
      <c r="G96" s="47"/>
      <c r="H96" s="48"/>
      <c r="I96" s="48"/>
      <c r="J96" s="49"/>
      <c r="K96" s="15"/>
      <c r="L96" s="18"/>
      <c r="M96" s="19"/>
      <c r="N96" s="20"/>
      <c r="O96" s="20"/>
      <c r="P96" s="20"/>
      <c r="Q96" s="20"/>
      <c r="R96" s="20"/>
      <c r="S96" s="20"/>
      <c r="T96" s="20"/>
      <c r="U96" s="20"/>
      <c r="V96" s="20"/>
      <c r="W96" s="20"/>
      <c r="X96" s="20"/>
      <c r="Y96" s="20"/>
      <c r="Z96" s="20"/>
      <c r="AA96" s="20"/>
      <c r="AB96" s="20"/>
      <c r="AC96" s="20"/>
      <c r="AD96" s="20"/>
      <c r="AE96" s="20"/>
      <c r="AF96" s="20"/>
      <c r="AG96" s="20"/>
      <c r="AH96" s="20"/>
      <c r="AI96" s="20"/>
      <c r="AJ96" s="20">
        <f t="shared" si="0"/>
        <v>0</v>
      </c>
      <c r="AK96" s="13"/>
      <c r="AL96" s="13"/>
      <c r="AM96" s="13"/>
      <c r="AN96" s="13"/>
      <c r="AO96" s="13"/>
      <c r="AP96" s="13"/>
      <c r="AQ96" s="13"/>
      <c r="AR96" s="13"/>
      <c r="AS96" s="13"/>
      <c r="AT96" s="13"/>
      <c r="AU96" s="13"/>
      <c r="AV96" s="13"/>
      <c r="AW96" s="13"/>
    </row>
    <row r="97" spans="1:50" ht="15.75" customHeight="1" x14ac:dyDescent="0.3">
      <c r="A97" s="13"/>
      <c r="B97" s="13"/>
      <c r="C97" s="13"/>
      <c r="D97" s="13"/>
      <c r="E97" s="13"/>
      <c r="F97" s="13"/>
      <c r="G97" s="13"/>
      <c r="H97" s="13"/>
      <c r="I97" s="13"/>
      <c r="J97" s="13"/>
      <c r="K97" s="13"/>
      <c r="L97" s="13"/>
      <c r="M97" s="26" t="s">
        <v>355</v>
      </c>
      <c r="N97" s="13"/>
      <c r="O97" s="13"/>
      <c r="P97" s="13"/>
      <c r="Q97" s="13"/>
      <c r="R97" s="13"/>
      <c r="S97" s="13"/>
      <c r="T97" s="13"/>
      <c r="U97" s="13"/>
      <c r="V97" s="13"/>
      <c r="W97" s="124">
        <f t="shared" ref="W97:AJ97" si="1">SUM(W3:W96)</f>
        <v>237267000</v>
      </c>
      <c r="X97" s="124">
        <f t="shared" si="1"/>
        <v>0</v>
      </c>
      <c r="Y97" s="124">
        <f t="shared" si="1"/>
        <v>0</v>
      </c>
      <c r="Z97" s="124">
        <f t="shared" si="1"/>
        <v>0</v>
      </c>
      <c r="AA97" s="124">
        <f t="shared" si="1"/>
        <v>0</v>
      </c>
      <c r="AB97" s="124">
        <f t="shared" si="1"/>
        <v>0</v>
      </c>
      <c r="AC97" s="124">
        <f t="shared" si="1"/>
        <v>0</v>
      </c>
      <c r="AD97" s="124">
        <f t="shared" si="1"/>
        <v>0</v>
      </c>
      <c r="AE97" s="124">
        <f t="shared" si="1"/>
        <v>0</v>
      </c>
      <c r="AF97" s="124">
        <f t="shared" si="1"/>
        <v>0</v>
      </c>
      <c r="AG97" s="124">
        <f t="shared" si="1"/>
        <v>0</v>
      </c>
      <c r="AH97" s="124">
        <f t="shared" si="1"/>
        <v>0</v>
      </c>
      <c r="AI97" s="124">
        <f t="shared" si="1"/>
        <v>0</v>
      </c>
      <c r="AJ97" s="124" t="e">
        <f t="shared" si="1"/>
        <v>#VALUE!</v>
      </c>
      <c r="AK97" s="13"/>
      <c r="AL97" s="13"/>
      <c r="AM97" s="13"/>
      <c r="AN97" s="13"/>
      <c r="AO97" s="13"/>
      <c r="AP97" s="13"/>
      <c r="AQ97" s="13"/>
      <c r="AR97" s="13"/>
      <c r="AS97" s="13"/>
      <c r="AT97" s="13"/>
      <c r="AU97" s="13"/>
      <c r="AV97" s="13"/>
      <c r="AW97" s="13"/>
      <c r="AX97" s="13"/>
    </row>
    <row r="98" spans="1:50" ht="15.75" customHeight="1" x14ac:dyDescent="0.35">
      <c r="A98" s="13"/>
      <c r="B98" s="102" t="s">
        <v>325</v>
      </c>
      <c r="C98" s="102"/>
      <c r="D98" s="102"/>
      <c r="E98" s="102"/>
      <c r="F98" s="102" t="s">
        <v>326</v>
      </c>
      <c r="G98" s="102"/>
      <c r="H98" s="102" t="s">
        <v>326</v>
      </c>
      <c r="I98" s="102"/>
      <c r="J98" s="102"/>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row>
    <row r="99" spans="1:50" ht="15.75" customHeight="1" x14ac:dyDescent="0.35">
      <c r="A99" s="13"/>
      <c r="B99" s="102"/>
      <c r="C99" s="102"/>
      <c r="D99" s="102"/>
      <c r="E99" s="102"/>
      <c r="F99" s="102"/>
      <c r="G99" s="102"/>
      <c r="H99" s="102"/>
      <c r="I99" s="102"/>
      <c r="J99" s="102"/>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row>
    <row r="100" spans="1:50" ht="15.75" customHeight="1" x14ac:dyDescent="0.35">
      <c r="A100" s="13"/>
      <c r="B100" s="119"/>
      <c r="C100" s="102"/>
      <c r="D100" s="102"/>
      <c r="E100" s="102"/>
      <c r="F100" s="119"/>
      <c r="G100" s="119"/>
      <c r="H100" s="190" t="s">
        <v>356</v>
      </c>
      <c r="I100" s="187"/>
      <c r="J100" s="102"/>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row>
    <row r="101" spans="1:50" ht="15.75" customHeight="1" x14ac:dyDescent="0.35">
      <c r="A101" s="13"/>
      <c r="B101" s="102" t="s">
        <v>327</v>
      </c>
      <c r="C101" s="102"/>
      <c r="D101" s="102"/>
      <c r="E101" s="102"/>
      <c r="F101" s="188" t="s">
        <v>33</v>
      </c>
      <c r="G101" s="187"/>
      <c r="H101" s="102" t="s">
        <v>33</v>
      </c>
      <c r="I101" s="102"/>
      <c r="J101" s="102"/>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row>
    <row r="102" spans="1:50" ht="15.75" customHeight="1" x14ac:dyDescent="0.35">
      <c r="A102" s="13"/>
      <c r="B102" s="102" t="s">
        <v>328</v>
      </c>
      <c r="C102" s="102"/>
      <c r="D102" s="102"/>
      <c r="E102" s="102"/>
      <c r="F102" s="190" t="s">
        <v>329</v>
      </c>
      <c r="G102" s="187"/>
      <c r="H102" s="187"/>
      <c r="I102" s="187"/>
      <c r="J102" s="187"/>
      <c r="K102" s="187"/>
      <c r="L102" s="187"/>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row>
    <row r="103" spans="1:50" ht="15.75" customHeight="1" x14ac:dyDescent="0.35">
      <c r="A103" s="13"/>
      <c r="B103" s="102"/>
      <c r="C103" s="102"/>
      <c r="D103" s="102"/>
      <c r="E103" s="102"/>
      <c r="F103" s="102"/>
      <c r="G103" s="102"/>
      <c r="H103" s="102"/>
      <c r="I103" s="102"/>
      <c r="J103" s="102"/>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row>
    <row r="104" spans="1:50" ht="15.75" customHeight="1" x14ac:dyDescent="0.35">
      <c r="A104" s="13"/>
      <c r="B104" s="102" t="s">
        <v>330</v>
      </c>
      <c r="C104" s="120">
        <v>45835</v>
      </c>
      <c r="D104" s="102"/>
      <c r="E104" s="102"/>
      <c r="F104" s="102"/>
      <c r="G104" s="102"/>
      <c r="H104" s="102"/>
      <c r="I104" s="102"/>
      <c r="J104" s="102"/>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row>
    <row r="105" spans="1:50" ht="15.75" customHeight="1" x14ac:dyDescent="0.35">
      <c r="A105" s="13"/>
      <c r="B105" s="102"/>
      <c r="C105" s="102"/>
      <c r="D105" s="102"/>
      <c r="E105" s="102"/>
      <c r="F105" s="102"/>
      <c r="G105" s="102"/>
      <c r="H105" s="102"/>
      <c r="I105" s="102"/>
      <c r="J105" s="102"/>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row>
    <row r="106" spans="1:50" ht="15.75" customHeight="1"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row>
    <row r="107" spans="1:50" ht="15.75" customHeight="1"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row>
    <row r="108" spans="1:50" ht="15.75" customHeight="1" x14ac:dyDescent="0.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row>
    <row r="109" spans="1:50" ht="15.75" customHeight="1" x14ac:dyDescent="0.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row>
    <row r="110" spans="1:50" ht="15.75" customHeight="1" x14ac:dyDescent="0.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row>
    <row r="111" spans="1:50" ht="15.75" customHeight="1" x14ac:dyDescent="0.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row>
    <row r="112" spans="1:50" ht="15.75" customHeight="1" x14ac:dyDescent="0.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row>
    <row r="113" spans="1:50" ht="15.75" customHeight="1" x14ac:dyDescent="0.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row>
    <row r="114" spans="1:50" ht="15.75" customHeight="1" x14ac:dyDescent="0.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row>
    <row r="115" spans="1:50" ht="15.75" customHeight="1" x14ac:dyDescent="0.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row>
    <row r="116" spans="1:50" ht="15.75" customHeight="1" x14ac:dyDescent="0.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row>
    <row r="117" spans="1:50" ht="15.75" customHeight="1" x14ac:dyDescent="0.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row>
    <row r="118" spans="1:50" ht="15.75" customHeight="1" x14ac:dyDescent="0.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row>
    <row r="119" spans="1:50" ht="15.75" customHeight="1" x14ac:dyDescent="0.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row>
    <row r="120" spans="1:50" ht="15.75" customHeight="1" x14ac:dyDescent="0.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row>
    <row r="121" spans="1:50" ht="15.75" customHeight="1" x14ac:dyDescent="0.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row>
    <row r="122" spans="1:50" ht="15.75" customHeight="1" x14ac:dyDescent="0.3">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row>
    <row r="123" spans="1:50" ht="15.75" customHeight="1" x14ac:dyDescent="0.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row>
    <row r="124" spans="1:50" ht="15.75" customHeight="1"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row>
    <row r="125" spans="1:50" ht="15.75" customHeight="1" x14ac:dyDescent="0.3">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row>
    <row r="126" spans="1:50" ht="15.75" customHeight="1" x14ac:dyDescent="0.3">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row>
    <row r="127" spans="1:50" ht="15.75" customHeight="1" x14ac:dyDescent="0.3">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row>
    <row r="128" spans="1:50" ht="15.75" customHeight="1" x14ac:dyDescent="0.3">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row>
    <row r="129" spans="1:50" ht="15.75" customHeight="1"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row>
    <row r="130" spans="1:50" ht="15.75" customHeight="1" x14ac:dyDescent="0.3">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row>
    <row r="131" spans="1:50" ht="15.75" customHeight="1" x14ac:dyDescent="0.3">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row>
    <row r="132" spans="1:50" ht="15.75" customHeight="1" x14ac:dyDescent="0.3">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row>
    <row r="133" spans="1:50" ht="15.75" customHeight="1" x14ac:dyDescent="0.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row>
    <row r="134" spans="1:50" ht="15.75" customHeight="1" x14ac:dyDescent="0.3">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row>
    <row r="135" spans="1:50" ht="15.75" customHeight="1" x14ac:dyDescent="0.3">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row>
    <row r="136" spans="1:50" ht="15.75" customHeight="1" x14ac:dyDescent="0.3">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row>
    <row r="137" spans="1:50" ht="15.75" customHeight="1" x14ac:dyDescent="0.3">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row>
    <row r="138" spans="1:50" ht="15.75" customHeight="1" x14ac:dyDescent="0.3">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row>
    <row r="139" spans="1:50" ht="15.75" customHeight="1" x14ac:dyDescent="0.3">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row>
    <row r="140" spans="1:50" ht="15.75" customHeight="1" x14ac:dyDescent="0.3">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row>
    <row r="141" spans="1:50" ht="15.75" customHeight="1" x14ac:dyDescent="0.3">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row>
    <row r="142" spans="1:50" ht="15.75" customHeight="1" x14ac:dyDescent="0.3">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row>
    <row r="143" spans="1:50" ht="15.75" customHeight="1" x14ac:dyDescent="0.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row>
    <row r="144" spans="1:50" ht="15.75" customHeight="1" x14ac:dyDescent="0.3">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row>
    <row r="145" spans="1:50" ht="15.75" customHeight="1" x14ac:dyDescent="0.3">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row>
    <row r="146" spans="1:50" ht="15.75" customHeight="1" x14ac:dyDescent="0.3">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row>
    <row r="147" spans="1:50" ht="15.75" customHeight="1" x14ac:dyDescent="0.3">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row>
    <row r="148" spans="1:50" ht="15.75" customHeight="1" x14ac:dyDescent="0.3">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row>
    <row r="149" spans="1:50" ht="15.75" customHeight="1" x14ac:dyDescent="0.3">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row>
    <row r="150" spans="1:50" ht="15.75" customHeight="1" x14ac:dyDescent="0.3">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row>
    <row r="151" spans="1:50" ht="15.75" customHeight="1" x14ac:dyDescent="0.3">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row>
    <row r="152" spans="1:50" ht="15.75" customHeight="1" x14ac:dyDescent="0.3">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row>
    <row r="153" spans="1:50" ht="15.75" customHeight="1" x14ac:dyDescent="0.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row>
    <row r="154" spans="1:50" ht="15.75" customHeight="1" x14ac:dyDescent="0.3">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row>
    <row r="155" spans="1:50" ht="15.75" customHeight="1" x14ac:dyDescent="0.3">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row>
    <row r="156" spans="1:50" ht="15.75" customHeight="1" x14ac:dyDescent="0.3">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row>
    <row r="157" spans="1:50" ht="15.75" customHeight="1" x14ac:dyDescent="0.3">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row>
    <row r="158" spans="1:50" ht="15.75" customHeight="1" x14ac:dyDescent="0.3">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row>
    <row r="159" spans="1:50" ht="15.75" customHeight="1" x14ac:dyDescent="0.3">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row>
    <row r="160" spans="1:50" ht="15.75" customHeight="1" x14ac:dyDescent="0.3">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row>
    <row r="161" spans="1:50" ht="15.75" customHeight="1" x14ac:dyDescent="0.3">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row>
    <row r="162" spans="1:50" ht="15.75" customHeight="1" x14ac:dyDescent="0.3">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row>
    <row r="163" spans="1:50" ht="15.75" customHeight="1" x14ac:dyDescent="0.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row>
    <row r="164" spans="1:50" ht="15.75" customHeight="1" x14ac:dyDescent="0.3">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row>
    <row r="165" spans="1:50" ht="15.75" customHeight="1" x14ac:dyDescent="0.3">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row>
    <row r="166" spans="1:50" ht="15.75" customHeight="1" x14ac:dyDescent="0.3">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row>
    <row r="167" spans="1:50" ht="15.75" customHeight="1" x14ac:dyDescent="0.3">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row>
    <row r="168" spans="1:50" ht="15.75" customHeight="1" x14ac:dyDescent="0.3">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row>
    <row r="169" spans="1:50" ht="15.75" customHeight="1" x14ac:dyDescent="0.3">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row>
    <row r="170" spans="1:50" ht="15.75" customHeight="1" x14ac:dyDescent="0.3">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row>
    <row r="171" spans="1:50" ht="15.75" customHeight="1" x14ac:dyDescent="0.3">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row>
    <row r="172" spans="1:50" ht="15.75" customHeight="1" x14ac:dyDescent="0.3">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row>
    <row r="173" spans="1:50" ht="15.75" customHeight="1" x14ac:dyDescent="0.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row>
    <row r="174" spans="1:50" ht="15.75" customHeight="1" x14ac:dyDescent="0.3">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row>
    <row r="175" spans="1:50" ht="15.75" customHeight="1" x14ac:dyDescent="0.3">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row>
    <row r="176" spans="1:50" ht="15.75" customHeight="1" x14ac:dyDescent="0.3">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row>
    <row r="177" spans="1:50" ht="15.75" customHeight="1" x14ac:dyDescent="0.3">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row>
    <row r="178" spans="1:50" ht="15.75" customHeight="1" x14ac:dyDescent="0.3">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row>
    <row r="179" spans="1:50" ht="15.75" customHeight="1" x14ac:dyDescent="0.3">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row>
    <row r="180" spans="1:50" ht="15.75" customHeight="1" x14ac:dyDescent="0.3">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row>
    <row r="181" spans="1:50" ht="15.75" customHeight="1" x14ac:dyDescent="0.3">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row>
    <row r="182" spans="1:50" ht="15.75" customHeight="1" x14ac:dyDescent="0.3">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row>
    <row r="183" spans="1:50" ht="15.75" customHeight="1" x14ac:dyDescent="0.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row>
    <row r="184" spans="1:50" ht="15.75" customHeight="1" x14ac:dyDescent="0.3">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row>
    <row r="185" spans="1:50" ht="15.75" customHeight="1" x14ac:dyDescent="0.3">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row>
    <row r="186" spans="1:50" ht="15.75" customHeight="1" x14ac:dyDescent="0.3">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row>
    <row r="187" spans="1:50" ht="15.75" customHeight="1" x14ac:dyDescent="0.3">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row>
    <row r="188" spans="1:50" ht="15.75" customHeight="1" x14ac:dyDescent="0.3">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row>
    <row r="189" spans="1:50" ht="15.75" customHeight="1" x14ac:dyDescent="0.3">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row>
    <row r="190" spans="1:50" ht="15.75" customHeight="1" x14ac:dyDescent="0.3">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row>
    <row r="191" spans="1:50" ht="15.75" customHeight="1" x14ac:dyDescent="0.3">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row>
    <row r="192" spans="1:50" ht="15.75" customHeight="1" x14ac:dyDescent="0.3">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row>
    <row r="193" spans="1:50" ht="15.75" customHeight="1" x14ac:dyDescent="0.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row>
    <row r="194" spans="1:50" ht="15.75" customHeight="1" x14ac:dyDescent="0.3">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row>
    <row r="195" spans="1:50" ht="15.75" customHeight="1" x14ac:dyDescent="0.3">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row>
    <row r="196" spans="1:50" ht="15.75" customHeight="1" x14ac:dyDescent="0.3">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row>
    <row r="197" spans="1:50" ht="15.75" customHeight="1" x14ac:dyDescent="0.3">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row>
    <row r="198" spans="1:50" ht="15.75" customHeight="1" x14ac:dyDescent="0.3">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row>
    <row r="199" spans="1:50" ht="15.75" customHeight="1" x14ac:dyDescent="0.3">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row>
    <row r="200" spans="1:50" ht="15.75" customHeight="1" x14ac:dyDescent="0.3">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row>
    <row r="201" spans="1:50" ht="15.75" customHeight="1" x14ac:dyDescent="0.3">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row>
    <row r="202" spans="1:50" ht="15.75" customHeight="1" x14ac:dyDescent="0.3">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row>
    <row r="203" spans="1:50" ht="15.75" customHeight="1" x14ac:dyDescent="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row>
    <row r="204" spans="1:50" ht="15.75" customHeight="1" x14ac:dyDescent="0.3">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row>
    <row r="205" spans="1:50" ht="15.75" customHeight="1" x14ac:dyDescent="0.3">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row>
    <row r="206" spans="1:50" ht="15.75" customHeight="1" x14ac:dyDescent="0.3">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row>
    <row r="207" spans="1:50" ht="15.75" customHeight="1" x14ac:dyDescent="0.3">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row>
    <row r="208" spans="1:50" ht="15.75" customHeight="1" x14ac:dyDescent="0.3">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row>
    <row r="209" spans="1:50" ht="15.75" customHeight="1" x14ac:dyDescent="0.3">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row>
    <row r="210" spans="1:50" ht="15.75" customHeight="1" x14ac:dyDescent="0.3">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row>
    <row r="211" spans="1:50" ht="15.75" customHeight="1" x14ac:dyDescent="0.3">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row>
    <row r="212" spans="1:50" ht="15.75" customHeight="1" x14ac:dyDescent="0.3">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row>
    <row r="213" spans="1:50" ht="15.75" customHeight="1" x14ac:dyDescent="0.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row>
    <row r="214" spans="1:50" ht="15.75" customHeight="1" x14ac:dyDescent="0.3">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row>
    <row r="215" spans="1:50" ht="15.75" customHeight="1" x14ac:dyDescent="0.3">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row>
    <row r="216" spans="1:50" ht="15.75" customHeight="1" x14ac:dyDescent="0.3">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row>
    <row r="217" spans="1:50" ht="15.75" customHeight="1" x14ac:dyDescent="0.3">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row>
    <row r="218" spans="1:50" ht="15.75" customHeight="1" x14ac:dyDescent="0.3">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row>
    <row r="219" spans="1:50" ht="15.75" customHeight="1" x14ac:dyDescent="0.3">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row>
    <row r="220" spans="1:50" ht="15.75" customHeight="1" x14ac:dyDescent="0.3">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row>
    <row r="221" spans="1:50" ht="15.75" customHeight="1" x14ac:dyDescent="0.3">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row>
    <row r="222" spans="1:50" ht="15.75" customHeight="1" x14ac:dyDescent="0.3">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row>
    <row r="223" spans="1:50" ht="15.75" customHeight="1" x14ac:dyDescent="0.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row>
    <row r="224" spans="1:50" ht="15.75" customHeight="1" x14ac:dyDescent="0.3">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row>
    <row r="225" spans="1:50" ht="15.75" customHeight="1" x14ac:dyDescent="0.3">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row>
    <row r="226" spans="1:50" ht="15.75" customHeight="1" x14ac:dyDescent="0.3">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row>
    <row r="227" spans="1:50" ht="15.75" customHeight="1" x14ac:dyDescent="0.3">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row>
    <row r="228" spans="1:50" ht="15.75" customHeight="1" x14ac:dyDescent="0.3">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row>
    <row r="229" spans="1:50" ht="15.75" customHeight="1" x14ac:dyDescent="0.3">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row>
    <row r="230" spans="1:50" ht="15.75" customHeight="1" x14ac:dyDescent="0.3">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row>
    <row r="231" spans="1:50" ht="15.75" customHeight="1" x14ac:dyDescent="0.3">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row>
    <row r="232" spans="1:50" ht="15.75" customHeight="1" x14ac:dyDescent="0.3">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row>
    <row r="233" spans="1:50" ht="15.75" customHeight="1" x14ac:dyDescent="0.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row>
    <row r="234" spans="1:50" ht="15.75" customHeight="1" x14ac:dyDescent="0.3">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row>
    <row r="235" spans="1:50" ht="15.75" customHeight="1" x14ac:dyDescent="0.3">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row>
    <row r="236" spans="1:50" ht="15.75" customHeight="1" x14ac:dyDescent="0.3">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row>
    <row r="237" spans="1:50" ht="15.75" customHeight="1" x14ac:dyDescent="0.3">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row>
    <row r="238" spans="1:50" ht="15.75" customHeight="1" x14ac:dyDescent="0.3">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row>
    <row r="239" spans="1:50" ht="15.75" customHeight="1" x14ac:dyDescent="0.3">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row>
    <row r="240" spans="1:50" ht="15.75" customHeight="1" x14ac:dyDescent="0.3">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row>
    <row r="241" spans="1:50" ht="15.75" customHeight="1" x14ac:dyDescent="0.3">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row>
    <row r="242" spans="1:50" ht="15.75" customHeight="1" x14ac:dyDescent="0.3">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row>
    <row r="243" spans="1:50" ht="15.75" customHeight="1" x14ac:dyDescent="0.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row>
    <row r="244" spans="1:50" ht="15.75" customHeight="1" x14ac:dyDescent="0.3">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row>
    <row r="245" spans="1:50" ht="15.75" customHeight="1" x14ac:dyDescent="0.3">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row>
    <row r="246" spans="1:50" ht="15.75" customHeight="1" x14ac:dyDescent="0.3">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row>
    <row r="247" spans="1:50" ht="15.75" customHeight="1" x14ac:dyDescent="0.3">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row>
    <row r="248" spans="1:50" ht="15.75" customHeight="1" x14ac:dyDescent="0.3">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row>
    <row r="249" spans="1:50" ht="15.75" customHeight="1" x14ac:dyDescent="0.3">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row>
    <row r="250" spans="1:50" ht="15.75" customHeight="1" x14ac:dyDescent="0.3">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row>
    <row r="251" spans="1:50" ht="15.75" customHeight="1" x14ac:dyDescent="0.3">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row>
    <row r="252" spans="1:50" ht="15.75" customHeight="1" x14ac:dyDescent="0.3">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row>
    <row r="253" spans="1:50" ht="15.75" customHeight="1" x14ac:dyDescent="0.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row>
    <row r="254" spans="1:50" ht="15.75" customHeight="1" x14ac:dyDescent="0.3">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row>
    <row r="255" spans="1:50" ht="15.75" customHeight="1" x14ac:dyDescent="0.3">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row>
    <row r="256" spans="1:50" ht="15.75" customHeight="1" x14ac:dyDescent="0.3">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row>
    <row r="257" spans="1:50" ht="15.75" customHeight="1" x14ac:dyDescent="0.3">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row>
    <row r="258" spans="1:50" ht="15.75" customHeight="1" x14ac:dyDescent="0.3">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row>
    <row r="259" spans="1:50" ht="15.75" customHeight="1" x14ac:dyDescent="0.3">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row>
    <row r="260" spans="1:50" ht="15.75" customHeight="1" x14ac:dyDescent="0.3">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row>
    <row r="261" spans="1:50" ht="15.75" customHeight="1" x14ac:dyDescent="0.3">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row>
    <row r="262" spans="1:50" ht="15.75" customHeight="1" x14ac:dyDescent="0.3">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row>
    <row r="263" spans="1:50" ht="15.75" customHeight="1" x14ac:dyDescent="0.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row>
    <row r="264" spans="1:50" ht="15.75" customHeight="1" x14ac:dyDescent="0.3">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row>
    <row r="265" spans="1:50" ht="15.75" customHeight="1" x14ac:dyDescent="0.3">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row>
    <row r="266" spans="1:50" ht="15.75" customHeight="1" x14ac:dyDescent="0.3">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row>
    <row r="267" spans="1:50" ht="15.75" customHeight="1" x14ac:dyDescent="0.3">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row>
    <row r="268" spans="1:50" ht="15.75" customHeight="1" x14ac:dyDescent="0.3">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row>
    <row r="269" spans="1:50" ht="15.75" customHeight="1" x14ac:dyDescent="0.3">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row>
    <row r="270" spans="1:50" ht="15.75" customHeight="1" x14ac:dyDescent="0.3">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row>
    <row r="271" spans="1:50" ht="15.75" customHeight="1" x14ac:dyDescent="0.3">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row>
    <row r="272" spans="1:50" ht="15.75" customHeight="1" x14ac:dyDescent="0.3">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row>
    <row r="273" spans="1:50" ht="15.75" customHeight="1" x14ac:dyDescent="0.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row>
    <row r="274" spans="1:50" ht="15.75" customHeight="1" x14ac:dyDescent="0.3">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row>
    <row r="275" spans="1:50" ht="15.75" customHeight="1" x14ac:dyDescent="0.3">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row>
    <row r="276" spans="1:50" ht="15.75" customHeight="1" x14ac:dyDescent="0.3">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row>
    <row r="277" spans="1:50" ht="15.75" customHeight="1" x14ac:dyDescent="0.3">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row>
    <row r="278" spans="1:50" ht="15.75" customHeight="1" x14ac:dyDescent="0.3">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row>
    <row r="279" spans="1:50" ht="15.75" customHeight="1" x14ac:dyDescent="0.3">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row>
    <row r="280" spans="1:50" ht="15.75" customHeight="1" x14ac:dyDescent="0.3">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row>
    <row r="281" spans="1:50" ht="15.75" customHeight="1" x14ac:dyDescent="0.3">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row>
    <row r="282" spans="1:50" ht="15.75" customHeight="1" x14ac:dyDescent="0.3">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row>
    <row r="283" spans="1:50" ht="15.75" customHeight="1" x14ac:dyDescent="0.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row>
    <row r="284" spans="1:50" ht="15.75" customHeight="1" x14ac:dyDescent="0.3">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row>
    <row r="285" spans="1:50" ht="15.75" customHeight="1" x14ac:dyDescent="0.3">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row>
    <row r="286" spans="1:50" ht="15.75" customHeight="1" x14ac:dyDescent="0.3">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row>
    <row r="287" spans="1:50" ht="15.75" customHeight="1" x14ac:dyDescent="0.3">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row>
    <row r="288" spans="1:50" ht="15.75" customHeight="1" x14ac:dyDescent="0.3">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row>
    <row r="289" spans="1:50" ht="15.75" customHeight="1" x14ac:dyDescent="0.3">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row>
    <row r="290" spans="1:50" ht="15.75" customHeight="1" x14ac:dyDescent="0.3">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row>
    <row r="291" spans="1:50" ht="15.75" customHeight="1" x14ac:dyDescent="0.3">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row>
    <row r="292" spans="1:50" ht="15.75" customHeight="1" x14ac:dyDescent="0.3">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row>
    <row r="293" spans="1:50" ht="15.75" customHeight="1" x14ac:dyDescent="0.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row>
    <row r="294" spans="1:50" ht="15.75" customHeight="1" x14ac:dyDescent="0.3">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row>
    <row r="295" spans="1:50" ht="15.75" customHeight="1" x14ac:dyDescent="0.3">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row>
    <row r="296" spans="1:50" ht="15.75" customHeight="1" x14ac:dyDescent="0.3">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row>
    <row r="297" spans="1:50" ht="15.75" customHeight="1" x14ac:dyDescent="0.3">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row>
    <row r="298" spans="1:50" ht="15.75" customHeight="1" x14ac:dyDescent="0.3">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row>
    <row r="299" spans="1:50" ht="15.75" customHeight="1" x14ac:dyDescent="0.3">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row>
    <row r="300" spans="1:50" ht="15.75" customHeight="1" x14ac:dyDescent="0.3">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row>
    <row r="301" spans="1:50" ht="15.75" customHeight="1" x14ac:dyDescent="0.3">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row>
    <row r="302" spans="1:50" ht="15.75" customHeight="1" x14ac:dyDescent="0.3">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row>
    <row r="303" spans="1:50" ht="15.75" customHeight="1" x14ac:dyDescent="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row>
    <row r="304" spans="1:50" ht="15.75" customHeight="1" x14ac:dyDescent="0.3">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row>
    <row r="305" spans="1:1" ht="15.75" customHeight="1" x14ac:dyDescent="0.3">
      <c r="A305" s="13"/>
    </row>
    <row r="306" spans="1:1" ht="15.75" customHeight="1" x14ac:dyDescent="0.3">
      <c r="A306" s="13"/>
    </row>
    <row r="307" spans="1:1" ht="15.75" customHeight="1" x14ac:dyDescent="0.3">
      <c r="A307" s="13"/>
    </row>
    <row r="308" spans="1:1" ht="15.75" customHeight="1" x14ac:dyDescent="0.3">
      <c r="A308" s="13"/>
    </row>
    <row r="309" spans="1:1" ht="15.75" customHeight="1" x14ac:dyDescent="0.3">
      <c r="A309" s="13"/>
    </row>
    <row r="310" spans="1:1" ht="15.75" customHeight="1" x14ac:dyDescent="0.3">
      <c r="A310" s="13"/>
    </row>
    <row r="311" spans="1:1" ht="15.75" customHeight="1" x14ac:dyDescent="0.3">
      <c r="A311" s="13"/>
    </row>
    <row r="312" spans="1:1" ht="15.75" customHeight="1" x14ac:dyDescent="0.3">
      <c r="A312" s="13"/>
    </row>
    <row r="313" spans="1:1" ht="15.75" customHeight="1" x14ac:dyDescent="0.3">
      <c r="A313" s="13"/>
    </row>
    <row r="314" spans="1:1" ht="15.75" customHeight="1" x14ac:dyDescent="0.3">
      <c r="A314" s="13"/>
    </row>
    <row r="315" spans="1:1" ht="15.75" customHeight="1" x14ac:dyDescent="0.3">
      <c r="A315" s="13"/>
    </row>
    <row r="316" spans="1:1" ht="15.75" customHeight="1" x14ac:dyDescent="0.3">
      <c r="A316" s="13"/>
    </row>
    <row r="317" spans="1:1" ht="15.75" customHeight="1" x14ac:dyDescent="0.3">
      <c r="A317" s="13"/>
    </row>
    <row r="318" spans="1:1" ht="15.75" customHeight="1" x14ac:dyDescent="0.3">
      <c r="A318" s="13"/>
    </row>
    <row r="319" spans="1:1" ht="15.75" customHeight="1" x14ac:dyDescent="0.3">
      <c r="A319" s="13"/>
    </row>
    <row r="320" spans="1:1" ht="15.75" customHeight="1" x14ac:dyDescent="0.3">
      <c r="A320" s="13"/>
    </row>
    <row r="321" spans="1:1" ht="15.75" customHeight="1" x14ac:dyDescent="0.3">
      <c r="A321" s="13"/>
    </row>
    <row r="322" spans="1:1" ht="15.75" customHeight="1" x14ac:dyDescent="0.3">
      <c r="A322" s="13"/>
    </row>
    <row r="323" spans="1:1" ht="15.75" customHeight="1" x14ac:dyDescent="0.3">
      <c r="A323" s="13"/>
    </row>
    <row r="324" spans="1:1" ht="15.75" customHeight="1" x14ac:dyDescent="0.3">
      <c r="A324" s="13"/>
    </row>
    <row r="325" spans="1:1" ht="15.75" customHeight="1" x14ac:dyDescent="0.3">
      <c r="A325" s="13"/>
    </row>
    <row r="326" spans="1:1" ht="15.75" customHeight="1" x14ac:dyDescent="0.3">
      <c r="A326" s="13"/>
    </row>
    <row r="327" spans="1:1" ht="15.75" customHeight="1" x14ac:dyDescent="0.3">
      <c r="A327" s="13"/>
    </row>
    <row r="328" spans="1:1" ht="15.75" customHeight="1" x14ac:dyDescent="0.3">
      <c r="A328" s="13"/>
    </row>
    <row r="329" spans="1:1" ht="15.75" customHeight="1" x14ac:dyDescent="0.3">
      <c r="A329" s="13"/>
    </row>
    <row r="330" spans="1:1" ht="15.75" customHeight="1" x14ac:dyDescent="0.3">
      <c r="A330" s="13"/>
    </row>
    <row r="331" spans="1:1" ht="15.75" customHeight="1" x14ac:dyDescent="0.3">
      <c r="A331" s="13"/>
    </row>
    <row r="332" spans="1:1" ht="15.75" customHeight="1" x14ac:dyDescent="0.3">
      <c r="A332" s="13"/>
    </row>
    <row r="333" spans="1:1" ht="15.75" customHeight="1" x14ac:dyDescent="0.3">
      <c r="A333" s="13"/>
    </row>
    <row r="334" spans="1:1" ht="15.75" customHeight="1" x14ac:dyDescent="0.3">
      <c r="A334" s="13"/>
    </row>
    <row r="335" spans="1:1" ht="15.75" customHeight="1" x14ac:dyDescent="0.3">
      <c r="A335" s="13"/>
    </row>
    <row r="336" spans="1:1" ht="15.75" customHeight="1" x14ac:dyDescent="0.3">
      <c r="A336" s="13"/>
    </row>
    <row r="337" spans="1:1" ht="15.75" customHeight="1" x14ac:dyDescent="0.3">
      <c r="A337" s="13"/>
    </row>
    <row r="338" spans="1:1" ht="15.75" customHeight="1" x14ac:dyDescent="0.3">
      <c r="A338" s="13"/>
    </row>
    <row r="339" spans="1:1" ht="15.75" customHeight="1" x14ac:dyDescent="0.3">
      <c r="A339" s="13"/>
    </row>
    <row r="340" spans="1:1" ht="15.75" customHeight="1" x14ac:dyDescent="0.3">
      <c r="A340" s="13"/>
    </row>
    <row r="341" spans="1:1" ht="15.75" customHeight="1" x14ac:dyDescent="0.3">
      <c r="A341" s="13"/>
    </row>
    <row r="342" spans="1:1" ht="15.75" customHeight="1" x14ac:dyDescent="0.3">
      <c r="A342" s="13"/>
    </row>
    <row r="343" spans="1:1" ht="15.75" customHeight="1" x14ac:dyDescent="0.3">
      <c r="A343" s="13"/>
    </row>
    <row r="344" spans="1:1" ht="15.75" customHeight="1" x14ac:dyDescent="0.3">
      <c r="A344" s="13"/>
    </row>
    <row r="345" spans="1:1" ht="15.75" customHeight="1" x14ac:dyDescent="0.3">
      <c r="A345" s="13"/>
    </row>
    <row r="346" spans="1:1" ht="15.75" customHeight="1" x14ac:dyDescent="0.3">
      <c r="A346" s="13"/>
    </row>
    <row r="347" spans="1:1" ht="15.75" customHeight="1" x14ac:dyDescent="0.3">
      <c r="A347" s="13"/>
    </row>
    <row r="348" spans="1:1" ht="15.75" customHeight="1" x14ac:dyDescent="0.3">
      <c r="A348" s="13"/>
    </row>
    <row r="349" spans="1:1" ht="15.75" customHeight="1" x14ac:dyDescent="0.3">
      <c r="A349" s="13"/>
    </row>
    <row r="350" spans="1:1" ht="15.75" customHeight="1" x14ac:dyDescent="0.3">
      <c r="A350" s="13"/>
    </row>
    <row r="351" spans="1:1" ht="15.75" customHeight="1" x14ac:dyDescent="0.3">
      <c r="A351" s="13"/>
    </row>
    <row r="352" spans="1:1" ht="15.75" customHeight="1" x14ac:dyDescent="0.3">
      <c r="A352" s="13"/>
    </row>
    <row r="353" spans="1:1" ht="15.75" customHeight="1" x14ac:dyDescent="0.3">
      <c r="A353" s="13"/>
    </row>
    <row r="354" spans="1:1" ht="15.75" customHeight="1" x14ac:dyDescent="0.3">
      <c r="A354" s="13"/>
    </row>
    <row r="355" spans="1:1" ht="15.75" customHeight="1" x14ac:dyDescent="0.3">
      <c r="A355" s="13"/>
    </row>
    <row r="356" spans="1:1" ht="15.75" customHeight="1" x14ac:dyDescent="0.3">
      <c r="A356" s="13"/>
    </row>
    <row r="357" spans="1:1" ht="15.75" customHeight="1" x14ac:dyDescent="0.3">
      <c r="A357" s="13"/>
    </row>
    <row r="358" spans="1:1" ht="15.75" customHeight="1" x14ac:dyDescent="0.3">
      <c r="A358" s="13"/>
    </row>
    <row r="359" spans="1:1" ht="15.75" customHeight="1" x14ac:dyDescent="0.3">
      <c r="A359" s="13"/>
    </row>
    <row r="360" spans="1:1" ht="15.75" customHeight="1" x14ac:dyDescent="0.3">
      <c r="A360" s="13"/>
    </row>
    <row r="361" spans="1:1" ht="15.75" customHeight="1" x14ac:dyDescent="0.3">
      <c r="A361" s="13"/>
    </row>
    <row r="362" spans="1:1" ht="15.75" customHeight="1" x14ac:dyDescent="0.3">
      <c r="A362" s="13"/>
    </row>
    <row r="363" spans="1:1" ht="15.75" customHeight="1" x14ac:dyDescent="0.3">
      <c r="A363" s="13"/>
    </row>
    <row r="364" spans="1:1" ht="15.75" customHeight="1" x14ac:dyDescent="0.3">
      <c r="A364" s="13"/>
    </row>
    <row r="365" spans="1:1" ht="15.75" customHeight="1" x14ac:dyDescent="0.3">
      <c r="A365" s="13"/>
    </row>
    <row r="366" spans="1:1" ht="15.75" customHeight="1" x14ac:dyDescent="0.3">
      <c r="A366" s="13"/>
    </row>
    <row r="367" spans="1:1" ht="15.75" customHeight="1" x14ac:dyDescent="0.3">
      <c r="A367" s="13"/>
    </row>
    <row r="368" spans="1:1" ht="15.75" customHeight="1" x14ac:dyDescent="0.3">
      <c r="A368" s="13"/>
    </row>
    <row r="369" spans="1:1" ht="15.75" customHeight="1" x14ac:dyDescent="0.3">
      <c r="A369" s="13"/>
    </row>
    <row r="370" spans="1:1" ht="15.75" customHeight="1" x14ac:dyDescent="0.3">
      <c r="A370" s="13"/>
    </row>
    <row r="371" spans="1:1" ht="15.75" customHeight="1" x14ac:dyDescent="0.3">
      <c r="A371" s="13"/>
    </row>
    <row r="372" spans="1:1" ht="15.75" customHeight="1" x14ac:dyDescent="0.3">
      <c r="A372" s="13"/>
    </row>
    <row r="373" spans="1:1" ht="15.75" customHeight="1" x14ac:dyDescent="0.3">
      <c r="A373" s="13"/>
    </row>
    <row r="374" spans="1:1" ht="15.75" customHeight="1" x14ac:dyDescent="0.3">
      <c r="A374" s="13"/>
    </row>
    <row r="375" spans="1:1" ht="15.75" customHeight="1" x14ac:dyDescent="0.3">
      <c r="A375" s="13"/>
    </row>
    <row r="376" spans="1:1" ht="15.75" customHeight="1" x14ac:dyDescent="0.3">
      <c r="A376" s="13"/>
    </row>
    <row r="377" spans="1:1" ht="15.75" customHeight="1" x14ac:dyDescent="0.3">
      <c r="A377" s="13"/>
    </row>
    <row r="378" spans="1:1" ht="15.75" customHeight="1" x14ac:dyDescent="0.3">
      <c r="A378" s="13"/>
    </row>
    <row r="379" spans="1:1" ht="15.75" customHeight="1" x14ac:dyDescent="0.3">
      <c r="A379" s="13"/>
    </row>
    <row r="380" spans="1:1" ht="15.75" customHeight="1" x14ac:dyDescent="0.3">
      <c r="A380" s="13"/>
    </row>
    <row r="381" spans="1:1" ht="15.75" customHeight="1" x14ac:dyDescent="0.3">
      <c r="A381" s="13"/>
    </row>
    <row r="382" spans="1:1" ht="15.75" customHeight="1" x14ac:dyDescent="0.3">
      <c r="A382" s="13"/>
    </row>
    <row r="383" spans="1:1" ht="15.75" customHeight="1" x14ac:dyDescent="0.3">
      <c r="A383" s="13"/>
    </row>
    <row r="384" spans="1:1" ht="15.75" customHeight="1" x14ac:dyDescent="0.3">
      <c r="A384" s="13"/>
    </row>
    <row r="385" spans="1:1" ht="15.75" customHeight="1" x14ac:dyDescent="0.3">
      <c r="A385" s="13"/>
    </row>
    <row r="386" spans="1:1" ht="15.75" customHeight="1" x14ac:dyDescent="0.3">
      <c r="A386" s="13"/>
    </row>
    <row r="387" spans="1:1" ht="15.75" customHeight="1" x14ac:dyDescent="0.3">
      <c r="A387" s="13"/>
    </row>
    <row r="388" spans="1:1" ht="15.75" customHeight="1" x14ac:dyDescent="0.3">
      <c r="A388" s="13"/>
    </row>
    <row r="389" spans="1:1" ht="15.75" customHeight="1" x14ac:dyDescent="0.3">
      <c r="A389" s="13"/>
    </row>
    <row r="390" spans="1:1" ht="15.75" customHeight="1" x14ac:dyDescent="0.3">
      <c r="A390" s="13"/>
    </row>
    <row r="391" spans="1:1" ht="15.75" customHeight="1" x14ac:dyDescent="0.3">
      <c r="A391" s="13"/>
    </row>
    <row r="392" spans="1:1" ht="15.75" customHeight="1" x14ac:dyDescent="0.3">
      <c r="A392" s="13"/>
    </row>
    <row r="393" spans="1:1" ht="15.75" customHeight="1" x14ac:dyDescent="0.3">
      <c r="A393" s="13"/>
    </row>
    <row r="394" spans="1:1" ht="15.75" customHeight="1" x14ac:dyDescent="0.3">
      <c r="A394" s="13"/>
    </row>
    <row r="395" spans="1:1" ht="15.75" customHeight="1" x14ac:dyDescent="0.3">
      <c r="A395" s="13"/>
    </row>
    <row r="396" spans="1:1" ht="15.75" customHeight="1" x14ac:dyDescent="0.3">
      <c r="A396" s="13"/>
    </row>
    <row r="397" spans="1:1" ht="15.75" customHeight="1" x14ac:dyDescent="0.3">
      <c r="A397" s="13"/>
    </row>
    <row r="398" spans="1:1" ht="15.75" customHeight="1" x14ac:dyDescent="0.3">
      <c r="A398" s="13"/>
    </row>
    <row r="399" spans="1:1" ht="15.75" customHeight="1" x14ac:dyDescent="0.3">
      <c r="A399" s="13"/>
    </row>
    <row r="400" spans="1:1" ht="15.75" customHeight="1" x14ac:dyDescent="0.3">
      <c r="A400" s="13"/>
    </row>
    <row r="401" spans="1:1" ht="15.75" customHeight="1" x14ac:dyDescent="0.3">
      <c r="A401" s="13"/>
    </row>
    <row r="402" spans="1:1" ht="15.75" customHeight="1" x14ac:dyDescent="0.3">
      <c r="A402" s="13"/>
    </row>
    <row r="403" spans="1:1" ht="15.75" customHeight="1" x14ac:dyDescent="0.3">
      <c r="A403" s="13"/>
    </row>
    <row r="404" spans="1:1" ht="15.75" customHeight="1" x14ac:dyDescent="0.3">
      <c r="A404" s="13"/>
    </row>
    <row r="405" spans="1:1" ht="15.75" customHeight="1" x14ac:dyDescent="0.3">
      <c r="A405" s="13"/>
    </row>
    <row r="406" spans="1:1" ht="15.75" customHeight="1" x14ac:dyDescent="0.3">
      <c r="A406" s="13"/>
    </row>
    <row r="407" spans="1:1" ht="15.75" customHeight="1" x14ac:dyDescent="0.3">
      <c r="A407" s="13"/>
    </row>
    <row r="408" spans="1:1" ht="15.75" customHeight="1" x14ac:dyDescent="0.3">
      <c r="A408" s="13"/>
    </row>
    <row r="409" spans="1:1" ht="15.75" customHeight="1" x14ac:dyDescent="0.3">
      <c r="A409" s="13"/>
    </row>
    <row r="410" spans="1:1" ht="15.75" customHeight="1" x14ac:dyDescent="0.3">
      <c r="A410" s="13"/>
    </row>
    <row r="411" spans="1:1" ht="15.75" customHeight="1" x14ac:dyDescent="0.3">
      <c r="A411" s="13"/>
    </row>
    <row r="412" spans="1:1" ht="15.75" customHeight="1" x14ac:dyDescent="0.3">
      <c r="A412" s="13"/>
    </row>
    <row r="413" spans="1:1" ht="15.75" customHeight="1" x14ac:dyDescent="0.3">
      <c r="A413" s="13"/>
    </row>
    <row r="414" spans="1:1" ht="15.75" customHeight="1" x14ac:dyDescent="0.3">
      <c r="A414" s="13"/>
    </row>
    <row r="415" spans="1:1" ht="15.75" customHeight="1" x14ac:dyDescent="0.3">
      <c r="A415" s="13"/>
    </row>
    <row r="416" spans="1:1" ht="15.75" customHeight="1" x14ac:dyDescent="0.3">
      <c r="A416" s="13"/>
    </row>
    <row r="417" spans="1:1" ht="15.75" customHeight="1" x14ac:dyDescent="0.3">
      <c r="A417" s="13"/>
    </row>
    <row r="418" spans="1:1" ht="15.75" customHeight="1" x14ac:dyDescent="0.3">
      <c r="A418" s="13"/>
    </row>
    <row r="419" spans="1:1" ht="15.75" customHeight="1" x14ac:dyDescent="0.3">
      <c r="A419" s="13"/>
    </row>
    <row r="420" spans="1:1" ht="15.75" customHeight="1" x14ac:dyDescent="0.3">
      <c r="A420" s="13"/>
    </row>
    <row r="421" spans="1:1" ht="15.75" customHeight="1" x14ac:dyDescent="0.3">
      <c r="A421" s="13"/>
    </row>
    <row r="422" spans="1:1" ht="15.75" customHeight="1" x14ac:dyDescent="0.3">
      <c r="A422" s="13"/>
    </row>
    <row r="423" spans="1:1" ht="15.75" customHeight="1" x14ac:dyDescent="0.3">
      <c r="A423" s="13"/>
    </row>
    <row r="424" spans="1:1" ht="15.75" customHeight="1" x14ac:dyDescent="0.3">
      <c r="A424" s="13"/>
    </row>
    <row r="425" spans="1:1" ht="15.75" customHeight="1" x14ac:dyDescent="0.3">
      <c r="A425" s="13"/>
    </row>
    <row r="426" spans="1:1" ht="15.75" customHeight="1" x14ac:dyDescent="0.3">
      <c r="A426" s="13"/>
    </row>
    <row r="427" spans="1:1" ht="15.75" customHeight="1" x14ac:dyDescent="0.3">
      <c r="A427" s="13"/>
    </row>
    <row r="428" spans="1:1" ht="15.75" customHeight="1" x14ac:dyDescent="0.3">
      <c r="A428" s="13"/>
    </row>
    <row r="429" spans="1:1" ht="15.75" customHeight="1" x14ac:dyDescent="0.3">
      <c r="A429" s="13"/>
    </row>
    <row r="430" spans="1:1" ht="15.75" customHeight="1" x14ac:dyDescent="0.3">
      <c r="A430" s="13"/>
    </row>
    <row r="431" spans="1:1" ht="15.75" customHeight="1" x14ac:dyDescent="0.3">
      <c r="A431" s="13"/>
    </row>
    <row r="432" spans="1:1" ht="15.75" customHeight="1" x14ac:dyDescent="0.3">
      <c r="A432" s="13"/>
    </row>
    <row r="433" spans="1:1" ht="15.75" customHeight="1" x14ac:dyDescent="0.3">
      <c r="A433" s="13"/>
    </row>
    <row r="434" spans="1:1" ht="15.75" customHeight="1" x14ac:dyDescent="0.3">
      <c r="A434" s="13"/>
    </row>
    <row r="435" spans="1:1" ht="15.75" customHeight="1" x14ac:dyDescent="0.3">
      <c r="A435" s="13"/>
    </row>
    <row r="436" spans="1:1" ht="15.75" customHeight="1" x14ac:dyDescent="0.3">
      <c r="A436" s="13"/>
    </row>
    <row r="437" spans="1:1" ht="15.75" customHeight="1" x14ac:dyDescent="0.3">
      <c r="A437" s="13"/>
    </row>
    <row r="438" spans="1:1" ht="15.75" customHeight="1" x14ac:dyDescent="0.3">
      <c r="A438" s="13"/>
    </row>
    <row r="439" spans="1:1" ht="15.75" customHeight="1" x14ac:dyDescent="0.3">
      <c r="A439" s="13"/>
    </row>
    <row r="440" spans="1:1" ht="15.75" customHeight="1" x14ac:dyDescent="0.3">
      <c r="A440" s="13"/>
    </row>
    <row r="441" spans="1:1" ht="15.75" customHeight="1" x14ac:dyDescent="0.3">
      <c r="A441" s="13"/>
    </row>
    <row r="442" spans="1:1" ht="15.75" customHeight="1" x14ac:dyDescent="0.3">
      <c r="A442" s="13"/>
    </row>
    <row r="443" spans="1:1" ht="15.75" customHeight="1" x14ac:dyDescent="0.3">
      <c r="A443" s="13"/>
    </row>
    <row r="444" spans="1:1" ht="15.75" customHeight="1" x14ac:dyDescent="0.3">
      <c r="A444" s="13"/>
    </row>
    <row r="445" spans="1:1" ht="15.75" customHeight="1" x14ac:dyDescent="0.3">
      <c r="A445" s="13"/>
    </row>
    <row r="446" spans="1:1" ht="15.75" customHeight="1" x14ac:dyDescent="0.3">
      <c r="A446" s="13"/>
    </row>
    <row r="447" spans="1:1" ht="15.75" customHeight="1" x14ac:dyDescent="0.3">
      <c r="A447" s="13"/>
    </row>
    <row r="448" spans="1:1" ht="15.75" customHeight="1" x14ac:dyDescent="0.3">
      <c r="A448" s="13"/>
    </row>
    <row r="449" spans="1:1" ht="15.75" customHeight="1" x14ac:dyDescent="0.3">
      <c r="A449" s="13"/>
    </row>
    <row r="450" spans="1:1" ht="15.75" customHeight="1" x14ac:dyDescent="0.3">
      <c r="A450" s="13"/>
    </row>
    <row r="451" spans="1:1" ht="15.75" customHeight="1" x14ac:dyDescent="0.3">
      <c r="A451" s="13"/>
    </row>
    <row r="452" spans="1:1" ht="15.75" customHeight="1" x14ac:dyDescent="0.3">
      <c r="A452" s="13"/>
    </row>
    <row r="453" spans="1:1" ht="15.75" customHeight="1" x14ac:dyDescent="0.3">
      <c r="A453" s="13"/>
    </row>
    <row r="454" spans="1:1" ht="15.75" customHeight="1" x14ac:dyDescent="0.3">
      <c r="A454" s="13"/>
    </row>
    <row r="455" spans="1:1" ht="15.75" customHeight="1" x14ac:dyDescent="0.3">
      <c r="A455" s="13"/>
    </row>
    <row r="456" spans="1:1" ht="15.75" customHeight="1" x14ac:dyDescent="0.3">
      <c r="A456" s="13"/>
    </row>
    <row r="457" spans="1:1" ht="15.75" customHeight="1" x14ac:dyDescent="0.3">
      <c r="A457" s="13"/>
    </row>
    <row r="458" spans="1:1" ht="15.75" customHeight="1" x14ac:dyDescent="0.3">
      <c r="A458" s="13"/>
    </row>
    <row r="459" spans="1:1" ht="15.75" customHeight="1" x14ac:dyDescent="0.3">
      <c r="A459" s="13"/>
    </row>
    <row r="460" spans="1:1" ht="15.75" customHeight="1" x14ac:dyDescent="0.3">
      <c r="A460" s="13"/>
    </row>
    <row r="461" spans="1:1" ht="15.75" customHeight="1" x14ac:dyDescent="0.3">
      <c r="A461" s="13"/>
    </row>
    <row r="462" spans="1:1" ht="15.75" customHeight="1" x14ac:dyDescent="0.3">
      <c r="A462" s="13"/>
    </row>
    <row r="463" spans="1:1" ht="15.75" customHeight="1" x14ac:dyDescent="0.3">
      <c r="A463" s="13"/>
    </row>
    <row r="464" spans="1:1" ht="15.75" customHeight="1" x14ac:dyDescent="0.3">
      <c r="A464" s="13"/>
    </row>
    <row r="465" spans="1:1" ht="15.75" customHeight="1" x14ac:dyDescent="0.3">
      <c r="A465" s="13"/>
    </row>
    <row r="466" spans="1:1" ht="15.75" customHeight="1" x14ac:dyDescent="0.3">
      <c r="A466" s="13"/>
    </row>
    <row r="467" spans="1:1" ht="15.75" customHeight="1" x14ac:dyDescent="0.3">
      <c r="A467" s="13"/>
    </row>
    <row r="468" spans="1:1" ht="15.75" customHeight="1" x14ac:dyDescent="0.3">
      <c r="A468" s="13"/>
    </row>
    <row r="469" spans="1:1" ht="15.75" customHeight="1" x14ac:dyDescent="0.3">
      <c r="A469" s="13"/>
    </row>
    <row r="470" spans="1:1" ht="15.75" customHeight="1" x14ac:dyDescent="0.3">
      <c r="A470" s="13"/>
    </row>
    <row r="471" spans="1:1" ht="15.75" customHeight="1" x14ac:dyDescent="0.3">
      <c r="A471" s="13"/>
    </row>
    <row r="472" spans="1:1" ht="15.75" customHeight="1" x14ac:dyDescent="0.3">
      <c r="A472" s="13"/>
    </row>
    <row r="473" spans="1:1" ht="15.75" customHeight="1" x14ac:dyDescent="0.3">
      <c r="A473" s="13"/>
    </row>
    <row r="474" spans="1:1" ht="15.75" customHeight="1" x14ac:dyDescent="0.3">
      <c r="A474" s="13"/>
    </row>
    <row r="475" spans="1:1" ht="15.75" customHeight="1" x14ac:dyDescent="0.3">
      <c r="A475" s="13"/>
    </row>
    <row r="476" spans="1:1" ht="15.75" customHeight="1" x14ac:dyDescent="0.3">
      <c r="A476" s="13"/>
    </row>
    <row r="477" spans="1:1" ht="15.75" customHeight="1" x14ac:dyDescent="0.3">
      <c r="A477" s="13"/>
    </row>
    <row r="478" spans="1:1" ht="15.75" customHeight="1" x14ac:dyDescent="0.3">
      <c r="A478" s="13"/>
    </row>
    <row r="479" spans="1:1" ht="15.75" customHeight="1" x14ac:dyDescent="0.3">
      <c r="A479" s="13"/>
    </row>
    <row r="480" spans="1:1" ht="15.75" customHeight="1" x14ac:dyDescent="0.3">
      <c r="A480" s="13"/>
    </row>
    <row r="481" spans="1:1" ht="15.75" customHeight="1" x14ac:dyDescent="0.3">
      <c r="A481" s="13"/>
    </row>
    <row r="482" spans="1:1" ht="15.75" customHeight="1" x14ac:dyDescent="0.3">
      <c r="A482" s="13"/>
    </row>
    <row r="483" spans="1:1" ht="15.75" customHeight="1" x14ac:dyDescent="0.3">
      <c r="A483" s="13"/>
    </row>
    <row r="484" spans="1:1" ht="15.75" customHeight="1" x14ac:dyDescent="0.3">
      <c r="A484" s="13"/>
    </row>
    <row r="485" spans="1:1" ht="15.75" customHeight="1" x14ac:dyDescent="0.3">
      <c r="A485" s="13"/>
    </row>
    <row r="486" spans="1:1" ht="15.75" customHeight="1" x14ac:dyDescent="0.3">
      <c r="A486" s="13"/>
    </row>
    <row r="487" spans="1:1" ht="15.75" customHeight="1" x14ac:dyDescent="0.3">
      <c r="A487" s="13"/>
    </row>
    <row r="488" spans="1:1" ht="15.75" customHeight="1" x14ac:dyDescent="0.3">
      <c r="A488" s="13"/>
    </row>
    <row r="489" spans="1:1" ht="15.75" customHeight="1" x14ac:dyDescent="0.3">
      <c r="A489" s="13"/>
    </row>
    <row r="490" spans="1:1" ht="15.75" customHeight="1" x14ac:dyDescent="0.3">
      <c r="A490" s="13"/>
    </row>
    <row r="491" spans="1:1" ht="15.75" customHeight="1" x14ac:dyDescent="0.3">
      <c r="A491" s="13"/>
    </row>
    <row r="492" spans="1:1" ht="15.75" customHeight="1" x14ac:dyDescent="0.3">
      <c r="A492" s="13"/>
    </row>
    <row r="493" spans="1:1" ht="15.75" customHeight="1" x14ac:dyDescent="0.3">
      <c r="A493" s="13"/>
    </row>
    <row r="494" spans="1:1" ht="15.75" customHeight="1" x14ac:dyDescent="0.3">
      <c r="A494" s="13"/>
    </row>
    <row r="495" spans="1:1" ht="15.75" customHeight="1" x14ac:dyDescent="0.3">
      <c r="A495" s="13"/>
    </row>
    <row r="496" spans="1:1" ht="15.75" customHeight="1" x14ac:dyDescent="0.3">
      <c r="A496" s="13"/>
    </row>
    <row r="497" spans="1:1" ht="15.75" customHeight="1" x14ac:dyDescent="0.3">
      <c r="A497" s="13"/>
    </row>
    <row r="498" spans="1:1" ht="15.75" customHeight="1" x14ac:dyDescent="0.3">
      <c r="A498" s="13"/>
    </row>
    <row r="499" spans="1:1" ht="15.75" customHeight="1" x14ac:dyDescent="0.3">
      <c r="A499" s="13"/>
    </row>
    <row r="500" spans="1:1" ht="15.75" customHeight="1" x14ac:dyDescent="0.3">
      <c r="A500" s="13"/>
    </row>
    <row r="501" spans="1:1" ht="15.75" customHeight="1" x14ac:dyDescent="0.3">
      <c r="A501" s="13"/>
    </row>
    <row r="502" spans="1:1" ht="15.75" customHeight="1" x14ac:dyDescent="0.3">
      <c r="A502" s="13"/>
    </row>
    <row r="503" spans="1:1" ht="15.75" customHeight="1" x14ac:dyDescent="0.3">
      <c r="A503" s="13"/>
    </row>
    <row r="504" spans="1:1" ht="15.75" customHeight="1" x14ac:dyDescent="0.3">
      <c r="A504" s="13"/>
    </row>
    <row r="505" spans="1:1" ht="15.75" customHeight="1" x14ac:dyDescent="0.3">
      <c r="A505" s="13"/>
    </row>
    <row r="506" spans="1:1" ht="15.75" customHeight="1" x14ac:dyDescent="0.3">
      <c r="A506" s="13"/>
    </row>
    <row r="507" spans="1:1" ht="15.75" customHeight="1" x14ac:dyDescent="0.3">
      <c r="A507" s="13"/>
    </row>
    <row r="508" spans="1:1" ht="15.75" customHeight="1" x14ac:dyDescent="0.3">
      <c r="A508" s="13"/>
    </row>
    <row r="509" spans="1:1" ht="15.75" customHeight="1" x14ac:dyDescent="0.3">
      <c r="A509" s="13"/>
    </row>
    <row r="510" spans="1:1" ht="15.75" customHeight="1" x14ac:dyDescent="0.3">
      <c r="A510" s="13"/>
    </row>
    <row r="511" spans="1:1" ht="15.75" customHeight="1" x14ac:dyDescent="0.3">
      <c r="A511" s="13"/>
    </row>
    <row r="512" spans="1:1" ht="15.75" customHeight="1" x14ac:dyDescent="0.3">
      <c r="A512" s="13"/>
    </row>
    <row r="513" spans="1:1" ht="15.75" customHeight="1" x14ac:dyDescent="0.3">
      <c r="A513" s="13"/>
    </row>
    <row r="514" spans="1:1" ht="15.75" customHeight="1" x14ac:dyDescent="0.3">
      <c r="A514" s="13"/>
    </row>
    <row r="515" spans="1:1" ht="15.75" customHeight="1" x14ac:dyDescent="0.3">
      <c r="A515" s="13"/>
    </row>
    <row r="516" spans="1:1" ht="15.75" customHeight="1" x14ac:dyDescent="0.3">
      <c r="A516" s="13"/>
    </row>
    <row r="517" spans="1:1" ht="15.75" customHeight="1" x14ac:dyDescent="0.3">
      <c r="A517" s="13"/>
    </row>
    <row r="518" spans="1:1" ht="15.75" customHeight="1" x14ac:dyDescent="0.3">
      <c r="A518" s="13"/>
    </row>
    <row r="519" spans="1:1" ht="15.75" customHeight="1" x14ac:dyDescent="0.3">
      <c r="A519" s="13"/>
    </row>
    <row r="520" spans="1:1" ht="15.75" customHeight="1" x14ac:dyDescent="0.3">
      <c r="A520" s="13"/>
    </row>
    <row r="521" spans="1:1" ht="15.75" customHeight="1" x14ac:dyDescent="0.3">
      <c r="A521" s="13"/>
    </row>
    <row r="522" spans="1:1" ht="15.75" customHeight="1" x14ac:dyDescent="0.3">
      <c r="A522" s="13"/>
    </row>
    <row r="523" spans="1:1" ht="15.75" customHeight="1" x14ac:dyDescent="0.3">
      <c r="A523" s="13"/>
    </row>
    <row r="524" spans="1:1" ht="15.75" customHeight="1" x14ac:dyDescent="0.3">
      <c r="A524" s="13"/>
    </row>
    <row r="525" spans="1:1" ht="15.75" customHeight="1" x14ac:dyDescent="0.3">
      <c r="A525" s="13"/>
    </row>
    <row r="526" spans="1:1" ht="15.75" customHeight="1" x14ac:dyDescent="0.3">
      <c r="A526" s="13"/>
    </row>
    <row r="527" spans="1:1" ht="15.75" customHeight="1" x14ac:dyDescent="0.3">
      <c r="A527" s="13"/>
    </row>
    <row r="528" spans="1:1" ht="15.75" customHeight="1" x14ac:dyDescent="0.3">
      <c r="A528" s="13"/>
    </row>
    <row r="529" spans="1:1" ht="15.75" customHeight="1" x14ac:dyDescent="0.3">
      <c r="A529" s="13"/>
    </row>
    <row r="530" spans="1:1" ht="15.75" customHeight="1" x14ac:dyDescent="0.3">
      <c r="A530" s="13"/>
    </row>
    <row r="531" spans="1:1" ht="15.75" customHeight="1" x14ac:dyDescent="0.3">
      <c r="A531" s="13"/>
    </row>
    <row r="532" spans="1:1" ht="15.75" customHeight="1" x14ac:dyDescent="0.3">
      <c r="A532" s="13"/>
    </row>
    <row r="533" spans="1:1" ht="15.75" customHeight="1" x14ac:dyDescent="0.3">
      <c r="A533" s="13"/>
    </row>
    <row r="534" spans="1:1" ht="15.75" customHeight="1" x14ac:dyDescent="0.3">
      <c r="A534" s="13"/>
    </row>
    <row r="535" spans="1:1" ht="15.75" customHeight="1" x14ac:dyDescent="0.3">
      <c r="A535" s="13"/>
    </row>
    <row r="536" spans="1:1" ht="15.75" customHeight="1" x14ac:dyDescent="0.3">
      <c r="A536" s="13"/>
    </row>
    <row r="537" spans="1:1" ht="15.75" customHeight="1" x14ac:dyDescent="0.3">
      <c r="A537" s="13"/>
    </row>
    <row r="538" spans="1:1" ht="15.75" customHeight="1" x14ac:dyDescent="0.3">
      <c r="A538" s="13"/>
    </row>
    <row r="539" spans="1:1" ht="15.75" customHeight="1" x14ac:dyDescent="0.3">
      <c r="A539" s="13"/>
    </row>
    <row r="540" spans="1:1" ht="15.75" customHeight="1" x14ac:dyDescent="0.3">
      <c r="A540" s="13"/>
    </row>
    <row r="541" spans="1:1" ht="15.75" customHeight="1" x14ac:dyDescent="0.3">
      <c r="A541" s="13"/>
    </row>
    <row r="542" spans="1:1" ht="15.75" customHeight="1" x14ac:dyDescent="0.3">
      <c r="A542" s="13"/>
    </row>
    <row r="543" spans="1:1" ht="15.75" customHeight="1" x14ac:dyDescent="0.3">
      <c r="A543" s="13"/>
    </row>
    <row r="544" spans="1:1" ht="15.75" customHeight="1" x14ac:dyDescent="0.3">
      <c r="A544" s="13"/>
    </row>
    <row r="545" spans="1:1" ht="15.75" customHeight="1" x14ac:dyDescent="0.3">
      <c r="A545" s="13"/>
    </row>
    <row r="546" spans="1:1" ht="15.75" customHeight="1" x14ac:dyDescent="0.3">
      <c r="A546" s="13"/>
    </row>
    <row r="547" spans="1:1" ht="15.75" customHeight="1" x14ac:dyDescent="0.3">
      <c r="A547" s="13"/>
    </row>
    <row r="548" spans="1:1" ht="15.75" customHeight="1" x14ac:dyDescent="0.3">
      <c r="A548" s="13"/>
    </row>
    <row r="549" spans="1:1" ht="15.75" customHeight="1" x14ac:dyDescent="0.3">
      <c r="A549" s="13"/>
    </row>
    <row r="550" spans="1:1" ht="15.75" customHeight="1" x14ac:dyDescent="0.3">
      <c r="A550" s="13"/>
    </row>
    <row r="551" spans="1:1" ht="15.75" customHeight="1" x14ac:dyDescent="0.3">
      <c r="A551" s="13"/>
    </row>
    <row r="552" spans="1:1" ht="15.75" customHeight="1" x14ac:dyDescent="0.3">
      <c r="A552" s="13"/>
    </row>
    <row r="553" spans="1:1" ht="15.75" customHeight="1" x14ac:dyDescent="0.3">
      <c r="A553" s="13"/>
    </row>
    <row r="554" spans="1:1" ht="15.75" customHeight="1" x14ac:dyDescent="0.3">
      <c r="A554" s="13"/>
    </row>
    <row r="555" spans="1:1" ht="15.75" customHeight="1" x14ac:dyDescent="0.3">
      <c r="A555" s="13"/>
    </row>
    <row r="556" spans="1:1" ht="15.75" customHeight="1" x14ac:dyDescent="0.3">
      <c r="A556" s="13"/>
    </row>
    <row r="557" spans="1:1" ht="15.75" customHeight="1" x14ac:dyDescent="0.3">
      <c r="A557" s="13"/>
    </row>
    <row r="558" spans="1:1" ht="15.75" customHeight="1" x14ac:dyDescent="0.3">
      <c r="A558" s="13"/>
    </row>
    <row r="559" spans="1:1" ht="15.75" customHeight="1" x14ac:dyDescent="0.3">
      <c r="A559" s="13"/>
    </row>
    <row r="560" spans="1:1" ht="15.75" customHeight="1" x14ac:dyDescent="0.3">
      <c r="A560" s="13"/>
    </row>
    <row r="561" spans="1:1" ht="15.75" customHeight="1" x14ac:dyDescent="0.3">
      <c r="A561" s="13"/>
    </row>
    <row r="562" spans="1:1" ht="15.75" customHeight="1" x14ac:dyDescent="0.3">
      <c r="A562" s="13"/>
    </row>
    <row r="563" spans="1:1" ht="15.75" customHeight="1" x14ac:dyDescent="0.3">
      <c r="A563" s="13"/>
    </row>
    <row r="564" spans="1:1" ht="15.75" customHeight="1" x14ac:dyDescent="0.3">
      <c r="A564" s="13"/>
    </row>
    <row r="565" spans="1:1" ht="15.75" customHeight="1" x14ac:dyDescent="0.3">
      <c r="A565" s="13"/>
    </row>
    <row r="566" spans="1:1" ht="15.75" customHeight="1" x14ac:dyDescent="0.3">
      <c r="A566" s="13"/>
    </row>
    <row r="567" spans="1:1" ht="15.75" customHeight="1" x14ac:dyDescent="0.3">
      <c r="A567" s="13"/>
    </row>
    <row r="568" spans="1:1" ht="15.75" customHeight="1" x14ac:dyDescent="0.3">
      <c r="A568" s="13"/>
    </row>
    <row r="569" spans="1:1" ht="15.75" customHeight="1" x14ac:dyDescent="0.3">
      <c r="A569" s="13"/>
    </row>
    <row r="570" spans="1:1" ht="15.75" customHeight="1" x14ac:dyDescent="0.3">
      <c r="A570" s="13"/>
    </row>
    <row r="571" spans="1:1" ht="15.75" customHeight="1" x14ac:dyDescent="0.3">
      <c r="A571" s="13"/>
    </row>
    <row r="572" spans="1:1" ht="15.75" customHeight="1" x14ac:dyDescent="0.3">
      <c r="A572" s="13"/>
    </row>
    <row r="573" spans="1:1" ht="15.75" customHeight="1" x14ac:dyDescent="0.3">
      <c r="A573" s="13"/>
    </row>
    <row r="574" spans="1:1" ht="15.75" customHeight="1" x14ac:dyDescent="0.3">
      <c r="A574" s="13"/>
    </row>
    <row r="575" spans="1:1" ht="15.75" customHeight="1" x14ac:dyDescent="0.3">
      <c r="A575" s="13"/>
    </row>
    <row r="576" spans="1:1" ht="15.75" customHeight="1" x14ac:dyDescent="0.3">
      <c r="A576" s="13"/>
    </row>
    <row r="577" spans="1:1" ht="15.75" customHeight="1" x14ac:dyDescent="0.3">
      <c r="A577" s="13"/>
    </row>
    <row r="578" spans="1:1" ht="15.75" customHeight="1" x14ac:dyDescent="0.3">
      <c r="A578" s="13"/>
    </row>
    <row r="579" spans="1:1" ht="15.75" customHeight="1" x14ac:dyDescent="0.3">
      <c r="A579" s="13"/>
    </row>
    <row r="580" spans="1:1" ht="15.75" customHeight="1" x14ac:dyDescent="0.3">
      <c r="A580" s="13"/>
    </row>
    <row r="581" spans="1:1" ht="15.75" customHeight="1" x14ac:dyDescent="0.3">
      <c r="A581" s="13"/>
    </row>
    <row r="582" spans="1:1" ht="15.75" customHeight="1" x14ac:dyDescent="0.3">
      <c r="A582" s="13"/>
    </row>
    <row r="583" spans="1:1" ht="15.75" customHeight="1" x14ac:dyDescent="0.3">
      <c r="A583" s="13"/>
    </row>
    <row r="584" spans="1:1" ht="15.75" customHeight="1" x14ac:dyDescent="0.3">
      <c r="A584" s="13"/>
    </row>
    <row r="585" spans="1:1" ht="15.75" customHeight="1" x14ac:dyDescent="0.3">
      <c r="A585" s="13"/>
    </row>
    <row r="586" spans="1:1" ht="15.75" customHeight="1" x14ac:dyDescent="0.3">
      <c r="A586" s="13"/>
    </row>
    <row r="587" spans="1:1" ht="15.75" customHeight="1" x14ac:dyDescent="0.3">
      <c r="A587" s="13"/>
    </row>
    <row r="588" spans="1:1" ht="15.75" customHeight="1" x14ac:dyDescent="0.3">
      <c r="A588" s="13"/>
    </row>
    <row r="589" spans="1:1" ht="15.75" customHeight="1" x14ac:dyDescent="0.3">
      <c r="A589" s="13"/>
    </row>
    <row r="590" spans="1:1" ht="15.75" customHeight="1" x14ac:dyDescent="0.3">
      <c r="A590" s="13"/>
    </row>
    <row r="591" spans="1:1" ht="15.75" customHeight="1" x14ac:dyDescent="0.3">
      <c r="A591" s="13"/>
    </row>
    <row r="592" spans="1:1" ht="15.75" customHeight="1" x14ac:dyDescent="0.3">
      <c r="A592" s="13"/>
    </row>
    <row r="593" spans="1:1" ht="15.75" customHeight="1" x14ac:dyDescent="0.3">
      <c r="A593" s="13"/>
    </row>
    <row r="594" spans="1:1" ht="15.75" customHeight="1" x14ac:dyDescent="0.3">
      <c r="A594" s="13"/>
    </row>
    <row r="595" spans="1:1" ht="15.75" customHeight="1" x14ac:dyDescent="0.3">
      <c r="A595" s="13"/>
    </row>
    <row r="596" spans="1:1" ht="15.75" customHeight="1" x14ac:dyDescent="0.3">
      <c r="A596" s="13"/>
    </row>
    <row r="597" spans="1:1" ht="15.75" customHeight="1" x14ac:dyDescent="0.3">
      <c r="A597" s="13"/>
    </row>
    <row r="598" spans="1:1" ht="15.75" customHeight="1" x14ac:dyDescent="0.3">
      <c r="A598" s="13"/>
    </row>
    <row r="599" spans="1:1" ht="15.75" customHeight="1" x14ac:dyDescent="0.3">
      <c r="A599" s="13"/>
    </row>
    <row r="600" spans="1:1" ht="15.75" customHeight="1" x14ac:dyDescent="0.3">
      <c r="A600" s="13"/>
    </row>
    <row r="601" spans="1:1" ht="15.75" customHeight="1" x14ac:dyDescent="0.3">
      <c r="A601" s="13"/>
    </row>
    <row r="602" spans="1:1" ht="15.75" customHeight="1" x14ac:dyDescent="0.3">
      <c r="A602" s="13"/>
    </row>
    <row r="603" spans="1:1" ht="15.75" customHeight="1" x14ac:dyDescent="0.3">
      <c r="A603" s="13"/>
    </row>
    <row r="604" spans="1:1" ht="15.75" customHeight="1" x14ac:dyDescent="0.3">
      <c r="A604" s="13"/>
    </row>
    <row r="605" spans="1:1" ht="15.75" customHeight="1" x14ac:dyDescent="0.3">
      <c r="A605" s="13"/>
    </row>
    <row r="606" spans="1:1" ht="15.75" customHeight="1" x14ac:dyDescent="0.3">
      <c r="A606" s="13"/>
    </row>
    <row r="607" spans="1:1" ht="15.75" customHeight="1" x14ac:dyDescent="0.3">
      <c r="A607" s="13"/>
    </row>
    <row r="608" spans="1:1" ht="15.75" customHeight="1" x14ac:dyDescent="0.3">
      <c r="A608" s="13"/>
    </row>
    <row r="609" spans="1:1" ht="15.75" customHeight="1" x14ac:dyDescent="0.3">
      <c r="A609" s="13"/>
    </row>
    <row r="610" spans="1:1" ht="15.75" customHeight="1" x14ac:dyDescent="0.3">
      <c r="A610" s="13"/>
    </row>
    <row r="611" spans="1:1" ht="15.75" customHeight="1" x14ac:dyDescent="0.3">
      <c r="A611" s="13"/>
    </row>
    <row r="612" spans="1:1" ht="15.75" customHeight="1" x14ac:dyDescent="0.3">
      <c r="A612" s="13"/>
    </row>
    <row r="613" spans="1:1" ht="15.75" customHeight="1" x14ac:dyDescent="0.3">
      <c r="A613" s="13"/>
    </row>
    <row r="614" spans="1:1" ht="15.75" customHeight="1" x14ac:dyDescent="0.3">
      <c r="A614" s="13"/>
    </row>
    <row r="615" spans="1:1" ht="15.75" customHeight="1" x14ac:dyDescent="0.3">
      <c r="A615" s="13"/>
    </row>
    <row r="616" spans="1:1" ht="15.75" customHeight="1" x14ac:dyDescent="0.3">
      <c r="A616" s="13"/>
    </row>
    <row r="617" spans="1:1" ht="15.75" customHeight="1" x14ac:dyDescent="0.3">
      <c r="A617" s="13"/>
    </row>
    <row r="618" spans="1:1" ht="15.75" customHeight="1" x14ac:dyDescent="0.3">
      <c r="A618" s="13"/>
    </row>
    <row r="619" spans="1:1" ht="15.75" customHeight="1" x14ac:dyDescent="0.3">
      <c r="A619" s="13"/>
    </row>
    <row r="620" spans="1:1" ht="15.75" customHeight="1" x14ac:dyDescent="0.3">
      <c r="A620" s="13"/>
    </row>
    <row r="621" spans="1:1" ht="15.75" customHeight="1" x14ac:dyDescent="0.3">
      <c r="A621" s="13"/>
    </row>
    <row r="622" spans="1:1" ht="15.75" customHeight="1" x14ac:dyDescent="0.3">
      <c r="A622" s="13"/>
    </row>
    <row r="623" spans="1:1" ht="15.75" customHeight="1" x14ac:dyDescent="0.3">
      <c r="A623" s="13"/>
    </row>
    <row r="624" spans="1:1" ht="15.75" customHeight="1" x14ac:dyDescent="0.3">
      <c r="A624" s="13"/>
    </row>
    <row r="625" spans="1:1" ht="15.75" customHeight="1" x14ac:dyDescent="0.3">
      <c r="A625" s="13"/>
    </row>
    <row r="626" spans="1:1" ht="15.75" customHeight="1" x14ac:dyDescent="0.3">
      <c r="A626" s="13"/>
    </row>
    <row r="627" spans="1:1" ht="15.75" customHeight="1" x14ac:dyDescent="0.3">
      <c r="A627" s="13"/>
    </row>
    <row r="628" spans="1:1" ht="15.75" customHeight="1" x14ac:dyDescent="0.3">
      <c r="A628" s="13"/>
    </row>
    <row r="629" spans="1:1" ht="15.75" customHeight="1" x14ac:dyDescent="0.3">
      <c r="A629" s="13"/>
    </row>
    <row r="630" spans="1:1" ht="15.75" customHeight="1" x14ac:dyDescent="0.3">
      <c r="A630" s="13"/>
    </row>
    <row r="631" spans="1:1" ht="15.75" customHeight="1" x14ac:dyDescent="0.3">
      <c r="A631" s="13"/>
    </row>
    <row r="632" spans="1:1" ht="15.75" customHeight="1" x14ac:dyDescent="0.3">
      <c r="A632" s="13"/>
    </row>
    <row r="633" spans="1:1" ht="15.75" customHeight="1" x14ac:dyDescent="0.3">
      <c r="A633" s="13"/>
    </row>
    <row r="634" spans="1:1" ht="15.75" customHeight="1" x14ac:dyDescent="0.3">
      <c r="A634" s="13"/>
    </row>
    <row r="635" spans="1:1" ht="15.75" customHeight="1" x14ac:dyDescent="0.3">
      <c r="A635" s="13"/>
    </row>
    <row r="636" spans="1:1" ht="15.75" customHeight="1" x14ac:dyDescent="0.3">
      <c r="A636" s="13"/>
    </row>
    <row r="637" spans="1:1" ht="15.75" customHeight="1" x14ac:dyDescent="0.3">
      <c r="A637" s="13"/>
    </row>
    <row r="638" spans="1:1" ht="15.75" customHeight="1" x14ac:dyDescent="0.3">
      <c r="A638" s="13"/>
    </row>
    <row r="639" spans="1:1" ht="15.75" customHeight="1" x14ac:dyDescent="0.3">
      <c r="A639" s="13"/>
    </row>
    <row r="640" spans="1:1" ht="15.75" customHeight="1" x14ac:dyDescent="0.3">
      <c r="A640" s="13"/>
    </row>
    <row r="641" spans="1:1" ht="15.75" customHeight="1" x14ac:dyDescent="0.3">
      <c r="A641" s="13"/>
    </row>
    <row r="642" spans="1:1" ht="15.75" customHeight="1" x14ac:dyDescent="0.3">
      <c r="A642" s="13"/>
    </row>
    <row r="643" spans="1:1" ht="15.75" customHeight="1" x14ac:dyDescent="0.3">
      <c r="A643" s="13"/>
    </row>
    <row r="644" spans="1:1" ht="15.75" customHeight="1" x14ac:dyDescent="0.3">
      <c r="A644" s="13"/>
    </row>
    <row r="645" spans="1:1" ht="15.75" customHeight="1" x14ac:dyDescent="0.3">
      <c r="A645" s="13"/>
    </row>
    <row r="646" spans="1:1" ht="15.75" customHeight="1" x14ac:dyDescent="0.3">
      <c r="A646" s="13"/>
    </row>
    <row r="647" spans="1:1" ht="15.75" customHeight="1" x14ac:dyDescent="0.3">
      <c r="A647" s="13"/>
    </row>
    <row r="648" spans="1:1" ht="15.75" customHeight="1" x14ac:dyDescent="0.3">
      <c r="A648" s="13"/>
    </row>
    <row r="649" spans="1:1" ht="15.75" customHeight="1" x14ac:dyDescent="0.3">
      <c r="A649" s="13"/>
    </row>
    <row r="650" spans="1:1" ht="15.75" customHeight="1" x14ac:dyDescent="0.3">
      <c r="A650" s="13"/>
    </row>
    <row r="651" spans="1:1" ht="15.75" customHeight="1" x14ac:dyDescent="0.3">
      <c r="A651" s="13"/>
    </row>
    <row r="652" spans="1:1" ht="15.75" customHeight="1" x14ac:dyDescent="0.3">
      <c r="A652" s="13"/>
    </row>
    <row r="653" spans="1:1" ht="15.75" customHeight="1" x14ac:dyDescent="0.3">
      <c r="A653" s="13"/>
    </row>
    <row r="654" spans="1:1" ht="15.75" customHeight="1" x14ac:dyDescent="0.3">
      <c r="A654" s="13"/>
    </row>
    <row r="655" spans="1:1" ht="15.75" customHeight="1" x14ac:dyDescent="0.3">
      <c r="A655" s="13"/>
    </row>
    <row r="656" spans="1:1" ht="15.75" customHeight="1" x14ac:dyDescent="0.3">
      <c r="A656" s="13"/>
    </row>
    <row r="657" spans="1:1" ht="15.75" customHeight="1" x14ac:dyDescent="0.3">
      <c r="A657" s="13"/>
    </row>
    <row r="658" spans="1:1" ht="15.75" customHeight="1" x14ac:dyDescent="0.3">
      <c r="A658" s="13"/>
    </row>
    <row r="659" spans="1:1" ht="15.75" customHeight="1" x14ac:dyDescent="0.3">
      <c r="A659" s="13"/>
    </row>
    <row r="660" spans="1:1" ht="15.75" customHeight="1" x14ac:dyDescent="0.3">
      <c r="A660" s="13"/>
    </row>
    <row r="661" spans="1:1" ht="15.75" customHeight="1" x14ac:dyDescent="0.3">
      <c r="A661" s="13"/>
    </row>
    <row r="662" spans="1:1" ht="15.75" customHeight="1" x14ac:dyDescent="0.3">
      <c r="A662" s="13"/>
    </row>
    <row r="663" spans="1:1" ht="15.75" customHeight="1" x14ac:dyDescent="0.3">
      <c r="A663" s="13"/>
    </row>
    <row r="664" spans="1:1" ht="15.75" customHeight="1" x14ac:dyDescent="0.3">
      <c r="A664" s="13"/>
    </row>
    <row r="665" spans="1:1" ht="15.75" customHeight="1" x14ac:dyDescent="0.3">
      <c r="A665" s="13"/>
    </row>
    <row r="666" spans="1:1" ht="15.75" customHeight="1" x14ac:dyDescent="0.3">
      <c r="A666" s="13"/>
    </row>
    <row r="667" spans="1:1" ht="15.75" customHeight="1" x14ac:dyDescent="0.3">
      <c r="A667" s="13"/>
    </row>
    <row r="668" spans="1:1" ht="15.75" customHeight="1" x14ac:dyDescent="0.3">
      <c r="A668" s="13"/>
    </row>
    <row r="669" spans="1:1" ht="15.75" customHeight="1" x14ac:dyDescent="0.3">
      <c r="A669" s="13"/>
    </row>
    <row r="670" spans="1:1" ht="15.75" customHeight="1" x14ac:dyDescent="0.3">
      <c r="A670" s="13"/>
    </row>
    <row r="671" spans="1:1" ht="15.75" customHeight="1" x14ac:dyDescent="0.3">
      <c r="A671" s="13"/>
    </row>
    <row r="672" spans="1:1" ht="15.75" customHeight="1" x14ac:dyDescent="0.3">
      <c r="A672" s="13"/>
    </row>
    <row r="673" spans="1:1" ht="15.75" customHeight="1" x14ac:dyDescent="0.3">
      <c r="A673" s="13"/>
    </row>
    <row r="674" spans="1:1" ht="15.75" customHeight="1" x14ac:dyDescent="0.3">
      <c r="A674" s="13"/>
    </row>
    <row r="675" spans="1:1" ht="15.75" customHeight="1" x14ac:dyDescent="0.3">
      <c r="A675" s="13"/>
    </row>
    <row r="676" spans="1:1" ht="15.75" customHeight="1" x14ac:dyDescent="0.3">
      <c r="A676" s="13"/>
    </row>
    <row r="677" spans="1:1" ht="15.75" customHeight="1" x14ac:dyDescent="0.3">
      <c r="A677" s="13"/>
    </row>
    <row r="678" spans="1:1" ht="15.75" customHeight="1" x14ac:dyDescent="0.3">
      <c r="A678" s="13"/>
    </row>
    <row r="679" spans="1:1" ht="15.75" customHeight="1" x14ac:dyDescent="0.3">
      <c r="A679" s="13"/>
    </row>
    <row r="680" spans="1:1" ht="15.75" customHeight="1" x14ac:dyDescent="0.3">
      <c r="A680" s="13"/>
    </row>
    <row r="681" spans="1:1" ht="15.75" customHeight="1" x14ac:dyDescent="0.3">
      <c r="A681" s="13"/>
    </row>
    <row r="682" spans="1:1" ht="15.75" customHeight="1" x14ac:dyDescent="0.3">
      <c r="A682" s="13"/>
    </row>
    <row r="683" spans="1:1" ht="15.75" customHeight="1" x14ac:dyDescent="0.3">
      <c r="A683" s="13"/>
    </row>
    <row r="684" spans="1:1" ht="15.75" customHeight="1" x14ac:dyDescent="0.3">
      <c r="A684" s="13"/>
    </row>
    <row r="685" spans="1:1" ht="15.75" customHeight="1" x14ac:dyDescent="0.3">
      <c r="A685" s="13"/>
    </row>
    <row r="686" spans="1:1" ht="15.75" customHeight="1" x14ac:dyDescent="0.3">
      <c r="A686" s="13"/>
    </row>
    <row r="687" spans="1:1" ht="15.75" customHeight="1" x14ac:dyDescent="0.3">
      <c r="A687" s="13"/>
    </row>
    <row r="688" spans="1:1" ht="15.75" customHeight="1" x14ac:dyDescent="0.3">
      <c r="A688" s="13"/>
    </row>
    <row r="689" spans="1:1" ht="15.75" customHeight="1" x14ac:dyDescent="0.3">
      <c r="A689" s="13"/>
    </row>
    <row r="690" spans="1:1" ht="15.75" customHeight="1" x14ac:dyDescent="0.3">
      <c r="A690" s="13"/>
    </row>
    <row r="691" spans="1:1" ht="15.75" customHeight="1" x14ac:dyDescent="0.3">
      <c r="A691" s="13"/>
    </row>
    <row r="692" spans="1:1" ht="15.75" customHeight="1" x14ac:dyDescent="0.3">
      <c r="A692" s="13"/>
    </row>
    <row r="693" spans="1:1" ht="15.75" customHeight="1" x14ac:dyDescent="0.3">
      <c r="A693" s="13"/>
    </row>
    <row r="694" spans="1:1" ht="15.75" customHeight="1" x14ac:dyDescent="0.3">
      <c r="A694" s="13"/>
    </row>
    <row r="695" spans="1:1" ht="15.75" customHeight="1" x14ac:dyDescent="0.3">
      <c r="A695" s="13"/>
    </row>
    <row r="696" spans="1:1" ht="15.75" customHeight="1" x14ac:dyDescent="0.3">
      <c r="A696" s="13"/>
    </row>
    <row r="697" spans="1:1" ht="15.75" customHeight="1" x14ac:dyDescent="0.3">
      <c r="A697" s="13"/>
    </row>
    <row r="698" spans="1:1" ht="15.75" customHeight="1" x14ac:dyDescent="0.3">
      <c r="A698" s="13"/>
    </row>
    <row r="699" spans="1:1" ht="15.75" customHeight="1" x14ac:dyDescent="0.3">
      <c r="A699" s="13"/>
    </row>
    <row r="700" spans="1:1" ht="15.75" customHeight="1" x14ac:dyDescent="0.3">
      <c r="A700" s="13"/>
    </row>
    <row r="701" spans="1:1" ht="15.75" customHeight="1" x14ac:dyDescent="0.3">
      <c r="A701" s="13"/>
    </row>
    <row r="702" spans="1:1" ht="15.75" customHeight="1" x14ac:dyDescent="0.3">
      <c r="A702" s="13"/>
    </row>
    <row r="703" spans="1:1" ht="15.75" customHeight="1" x14ac:dyDescent="0.3">
      <c r="A703" s="13"/>
    </row>
    <row r="704" spans="1:1" ht="15.75" customHeight="1" x14ac:dyDescent="0.3">
      <c r="A704" s="13"/>
    </row>
    <row r="705" spans="1:1" ht="15.75" customHeight="1" x14ac:dyDescent="0.3">
      <c r="A705" s="13"/>
    </row>
    <row r="706" spans="1:1" ht="15.75" customHeight="1" x14ac:dyDescent="0.3">
      <c r="A706" s="13"/>
    </row>
    <row r="707" spans="1:1" ht="15.75" customHeight="1" x14ac:dyDescent="0.3">
      <c r="A707" s="13"/>
    </row>
    <row r="708" spans="1:1" ht="15.75" customHeight="1" x14ac:dyDescent="0.3">
      <c r="A708" s="13"/>
    </row>
    <row r="709" spans="1:1" ht="15.75" customHeight="1" x14ac:dyDescent="0.3">
      <c r="A709" s="13"/>
    </row>
    <row r="710" spans="1:1" ht="15.75" customHeight="1" x14ac:dyDescent="0.3">
      <c r="A710" s="13"/>
    </row>
    <row r="711" spans="1:1" ht="15.75" customHeight="1" x14ac:dyDescent="0.3">
      <c r="A711" s="13"/>
    </row>
    <row r="712" spans="1:1" ht="15.75" customHeight="1" x14ac:dyDescent="0.3">
      <c r="A712" s="13"/>
    </row>
    <row r="713" spans="1:1" ht="15.75" customHeight="1" x14ac:dyDescent="0.3">
      <c r="A713" s="13"/>
    </row>
    <row r="714" spans="1:1" ht="15.75" customHeight="1" x14ac:dyDescent="0.3">
      <c r="A714" s="13"/>
    </row>
    <row r="715" spans="1:1" ht="15.75" customHeight="1" x14ac:dyDescent="0.3">
      <c r="A715" s="13"/>
    </row>
    <row r="716" spans="1:1" ht="15.75" customHeight="1" x14ac:dyDescent="0.3">
      <c r="A716" s="13"/>
    </row>
    <row r="717" spans="1:1" ht="15.75" customHeight="1" x14ac:dyDescent="0.3">
      <c r="A717" s="13"/>
    </row>
    <row r="718" spans="1:1" ht="15.75" customHeight="1" x14ac:dyDescent="0.3">
      <c r="A718" s="13"/>
    </row>
    <row r="719" spans="1:1" ht="15.75" customHeight="1" x14ac:dyDescent="0.3">
      <c r="A719" s="13"/>
    </row>
    <row r="720" spans="1:1" ht="15.75" customHeight="1" x14ac:dyDescent="0.3">
      <c r="A720" s="13"/>
    </row>
    <row r="721" spans="1:1" ht="15.75" customHeight="1" x14ac:dyDescent="0.3">
      <c r="A721" s="13"/>
    </row>
    <row r="722" spans="1:1" ht="15.75" customHeight="1" x14ac:dyDescent="0.3">
      <c r="A722" s="13"/>
    </row>
    <row r="723" spans="1:1" ht="15.75" customHeight="1" x14ac:dyDescent="0.3">
      <c r="A723" s="13"/>
    </row>
    <row r="724" spans="1:1" ht="15.75" customHeight="1" x14ac:dyDescent="0.3">
      <c r="A724" s="13"/>
    </row>
    <row r="725" spans="1:1" ht="15.75" customHeight="1" x14ac:dyDescent="0.3">
      <c r="A725" s="13"/>
    </row>
    <row r="726" spans="1:1" ht="15.75" customHeight="1" x14ac:dyDescent="0.3">
      <c r="A726" s="13"/>
    </row>
    <row r="727" spans="1:1" ht="15.75" customHeight="1" x14ac:dyDescent="0.3">
      <c r="A727" s="13"/>
    </row>
    <row r="728" spans="1:1" ht="15.75" customHeight="1" x14ac:dyDescent="0.3">
      <c r="A728" s="13"/>
    </row>
    <row r="729" spans="1:1" ht="15.75" customHeight="1" x14ac:dyDescent="0.3">
      <c r="A729" s="13"/>
    </row>
    <row r="730" spans="1:1" ht="15.75" customHeight="1" x14ac:dyDescent="0.3">
      <c r="A730" s="13"/>
    </row>
    <row r="731" spans="1:1" ht="15.75" customHeight="1" x14ac:dyDescent="0.3">
      <c r="A731" s="13"/>
    </row>
    <row r="732" spans="1:1" ht="15.75" customHeight="1" x14ac:dyDescent="0.3">
      <c r="A732" s="13"/>
    </row>
    <row r="733" spans="1:1" ht="15.75" customHeight="1" x14ac:dyDescent="0.3">
      <c r="A733" s="13"/>
    </row>
    <row r="734" spans="1:1" ht="15.75" customHeight="1" x14ac:dyDescent="0.3">
      <c r="A734" s="13"/>
    </row>
    <row r="735" spans="1:1" ht="15.75" customHeight="1" x14ac:dyDescent="0.3">
      <c r="A735" s="13"/>
    </row>
    <row r="736" spans="1:1" ht="15.75" customHeight="1" x14ac:dyDescent="0.3">
      <c r="A736" s="13"/>
    </row>
    <row r="737" spans="1:1" ht="15.75" customHeight="1" x14ac:dyDescent="0.3">
      <c r="A737" s="13"/>
    </row>
    <row r="738" spans="1:1" ht="15.75" customHeight="1" x14ac:dyDescent="0.3">
      <c r="A738" s="13"/>
    </row>
    <row r="739" spans="1:1" ht="15.75" customHeight="1" x14ac:dyDescent="0.3">
      <c r="A739" s="13"/>
    </row>
    <row r="740" spans="1:1" ht="15.75" customHeight="1" x14ac:dyDescent="0.3">
      <c r="A740" s="13"/>
    </row>
    <row r="741" spans="1:1" ht="15.75" customHeight="1" x14ac:dyDescent="0.3">
      <c r="A741" s="13"/>
    </row>
    <row r="742" spans="1:1" ht="15.75" customHeight="1" x14ac:dyDescent="0.3">
      <c r="A742" s="13"/>
    </row>
    <row r="743" spans="1:1" ht="15.75" customHeight="1" x14ac:dyDescent="0.3">
      <c r="A743" s="13"/>
    </row>
    <row r="744" spans="1:1" ht="15.75" customHeight="1" x14ac:dyDescent="0.3">
      <c r="A744" s="13"/>
    </row>
    <row r="745" spans="1:1" ht="15.75" customHeight="1" x14ac:dyDescent="0.3">
      <c r="A745" s="13"/>
    </row>
    <row r="746" spans="1:1" ht="15.75" customHeight="1" x14ac:dyDescent="0.3">
      <c r="A746" s="13"/>
    </row>
    <row r="747" spans="1:1" ht="15.75" customHeight="1" x14ac:dyDescent="0.3">
      <c r="A747" s="13"/>
    </row>
    <row r="748" spans="1:1" ht="15.75" customHeight="1" x14ac:dyDescent="0.3">
      <c r="A748" s="13"/>
    </row>
    <row r="749" spans="1:1" ht="15.75" customHeight="1" x14ac:dyDescent="0.3">
      <c r="A749" s="13"/>
    </row>
    <row r="750" spans="1:1" ht="15.75" customHeight="1" x14ac:dyDescent="0.3">
      <c r="A750" s="13"/>
    </row>
    <row r="751" spans="1:1" ht="15.75" customHeight="1" x14ac:dyDescent="0.3">
      <c r="A751" s="13"/>
    </row>
    <row r="752" spans="1:1" ht="15.75" customHeight="1" x14ac:dyDescent="0.3">
      <c r="A752" s="13"/>
    </row>
    <row r="753" spans="1:1" ht="15.75" customHeight="1" x14ac:dyDescent="0.3">
      <c r="A753" s="13"/>
    </row>
    <row r="754" spans="1:1" ht="15.75" customHeight="1" x14ac:dyDescent="0.3">
      <c r="A754" s="13"/>
    </row>
    <row r="755" spans="1:1" ht="15.75" customHeight="1" x14ac:dyDescent="0.3">
      <c r="A755" s="13"/>
    </row>
    <row r="756" spans="1:1" ht="15.75" customHeight="1" x14ac:dyDescent="0.3">
      <c r="A756" s="13"/>
    </row>
    <row r="757" spans="1:1" ht="15.75" customHeight="1" x14ac:dyDescent="0.3">
      <c r="A757" s="13"/>
    </row>
    <row r="758" spans="1:1" ht="15.75" customHeight="1" x14ac:dyDescent="0.3">
      <c r="A758" s="13"/>
    </row>
    <row r="759" spans="1:1" ht="15.75" customHeight="1" x14ac:dyDescent="0.3">
      <c r="A759" s="13"/>
    </row>
    <row r="760" spans="1:1" ht="15.75" customHeight="1" x14ac:dyDescent="0.3">
      <c r="A760" s="13"/>
    </row>
    <row r="761" spans="1:1" ht="15.75" customHeight="1" x14ac:dyDescent="0.3">
      <c r="A761" s="13"/>
    </row>
    <row r="762" spans="1:1" ht="15.75" customHeight="1" x14ac:dyDescent="0.3">
      <c r="A762" s="13"/>
    </row>
    <row r="763" spans="1:1" ht="15.75" customHeight="1" x14ac:dyDescent="0.3">
      <c r="A763" s="13"/>
    </row>
    <row r="764" spans="1:1" ht="15.75" customHeight="1" x14ac:dyDescent="0.3">
      <c r="A764" s="13"/>
    </row>
    <row r="765" spans="1:1" ht="15.75" customHeight="1" x14ac:dyDescent="0.3">
      <c r="A765" s="13"/>
    </row>
    <row r="766" spans="1:1" ht="15.75" customHeight="1" x14ac:dyDescent="0.3">
      <c r="A766" s="13"/>
    </row>
    <row r="767" spans="1:1" ht="15.75" customHeight="1" x14ac:dyDescent="0.3">
      <c r="A767" s="13"/>
    </row>
    <row r="768" spans="1:1" ht="15.75" customHeight="1" x14ac:dyDescent="0.3">
      <c r="A768" s="13"/>
    </row>
    <row r="769" spans="1:1" ht="15.75" customHeight="1" x14ac:dyDescent="0.3">
      <c r="A769" s="13"/>
    </row>
    <row r="770" spans="1:1" ht="15.75" customHeight="1" x14ac:dyDescent="0.3">
      <c r="A770" s="13"/>
    </row>
    <row r="771" spans="1:1" ht="15.75" customHeight="1" x14ac:dyDescent="0.3">
      <c r="A771" s="13"/>
    </row>
    <row r="772" spans="1:1" ht="15.75" customHeight="1" x14ac:dyDescent="0.3">
      <c r="A772" s="13"/>
    </row>
    <row r="773" spans="1:1" ht="15.75" customHeight="1" x14ac:dyDescent="0.3">
      <c r="A773" s="13"/>
    </row>
    <row r="774" spans="1:1" ht="15.75" customHeight="1" x14ac:dyDescent="0.3">
      <c r="A774" s="13"/>
    </row>
    <row r="775" spans="1:1" ht="15.75" customHeight="1" x14ac:dyDescent="0.3">
      <c r="A775" s="13"/>
    </row>
    <row r="776" spans="1:1" ht="15.75" customHeight="1" x14ac:dyDescent="0.3">
      <c r="A776" s="13"/>
    </row>
    <row r="777" spans="1:1" ht="15.75" customHeight="1" x14ac:dyDescent="0.3">
      <c r="A777" s="13"/>
    </row>
    <row r="778" spans="1:1" ht="15.75" customHeight="1" x14ac:dyDescent="0.3">
      <c r="A778" s="13"/>
    </row>
    <row r="779" spans="1:1" ht="15.75" customHeight="1" x14ac:dyDescent="0.3">
      <c r="A779" s="13"/>
    </row>
    <row r="780" spans="1:1" ht="15.75" customHeight="1" x14ac:dyDescent="0.3">
      <c r="A780" s="13"/>
    </row>
    <row r="781" spans="1:1" ht="15.75" customHeight="1" x14ac:dyDescent="0.3">
      <c r="A781" s="13"/>
    </row>
    <row r="782" spans="1:1" ht="15.75" customHeight="1" x14ac:dyDescent="0.3">
      <c r="A782" s="13"/>
    </row>
    <row r="783" spans="1:1" ht="15.75" customHeight="1" x14ac:dyDescent="0.3">
      <c r="A783" s="13"/>
    </row>
    <row r="784" spans="1:1" ht="15.75" customHeight="1" x14ac:dyDescent="0.3">
      <c r="A784" s="13"/>
    </row>
    <row r="785" spans="1:1" ht="15.75" customHeight="1" x14ac:dyDescent="0.3">
      <c r="A785" s="13"/>
    </row>
    <row r="786" spans="1:1" ht="15.75" customHeight="1" x14ac:dyDescent="0.3">
      <c r="A786" s="13"/>
    </row>
    <row r="787" spans="1:1" ht="15.75" customHeight="1" x14ac:dyDescent="0.3">
      <c r="A787" s="13"/>
    </row>
    <row r="788" spans="1:1" ht="15.75" customHeight="1" x14ac:dyDescent="0.3">
      <c r="A788" s="13"/>
    </row>
    <row r="789" spans="1:1" ht="15.75" customHeight="1" x14ac:dyDescent="0.3">
      <c r="A789" s="13"/>
    </row>
    <row r="790" spans="1:1" ht="15.75" customHeight="1" x14ac:dyDescent="0.3">
      <c r="A790" s="13"/>
    </row>
    <row r="791" spans="1:1" ht="15.75" customHeight="1" x14ac:dyDescent="0.3">
      <c r="A791" s="13"/>
    </row>
    <row r="792" spans="1:1" ht="15.75" customHeight="1" x14ac:dyDescent="0.3">
      <c r="A792" s="13"/>
    </row>
    <row r="793" spans="1:1" ht="15.75" customHeight="1" x14ac:dyDescent="0.3">
      <c r="A793" s="13"/>
    </row>
    <row r="794" spans="1:1" ht="15.75" customHeight="1" x14ac:dyDescent="0.3">
      <c r="A794" s="13"/>
    </row>
    <row r="795" spans="1:1" ht="15.75" customHeight="1" x14ac:dyDescent="0.3">
      <c r="A795" s="13"/>
    </row>
    <row r="796" spans="1:1" ht="15.75" customHeight="1" x14ac:dyDescent="0.3">
      <c r="A796" s="13"/>
    </row>
    <row r="797" spans="1:1" ht="15.75" customHeight="1" x14ac:dyDescent="0.3">
      <c r="A797" s="13"/>
    </row>
    <row r="798" spans="1:1" ht="15.75" customHeight="1" x14ac:dyDescent="0.3">
      <c r="A798" s="13"/>
    </row>
    <row r="799" spans="1:1" ht="15.75" customHeight="1" x14ac:dyDescent="0.3">
      <c r="A799" s="13"/>
    </row>
    <row r="800" spans="1:1" ht="15.75" customHeight="1" x14ac:dyDescent="0.3">
      <c r="A800" s="13"/>
    </row>
    <row r="801" spans="1:1" ht="15.75" customHeight="1" x14ac:dyDescent="0.3">
      <c r="A801" s="13"/>
    </row>
    <row r="802" spans="1:1" ht="15.75" customHeight="1" x14ac:dyDescent="0.3">
      <c r="A802" s="13"/>
    </row>
    <row r="803" spans="1:1" ht="15.75" customHeight="1" x14ac:dyDescent="0.3">
      <c r="A803" s="13"/>
    </row>
    <row r="804" spans="1:1" ht="15.75" customHeight="1" x14ac:dyDescent="0.3">
      <c r="A804" s="13"/>
    </row>
    <row r="805" spans="1:1" ht="15.75" customHeight="1" x14ac:dyDescent="0.3">
      <c r="A805" s="13"/>
    </row>
    <row r="806" spans="1:1" ht="15.75" customHeight="1" x14ac:dyDescent="0.3">
      <c r="A806" s="13"/>
    </row>
    <row r="807" spans="1:1" ht="15.75" customHeight="1" x14ac:dyDescent="0.3">
      <c r="A807" s="13"/>
    </row>
    <row r="808" spans="1:1" ht="15.75" customHeight="1" x14ac:dyDescent="0.3">
      <c r="A808" s="13"/>
    </row>
    <row r="809" spans="1:1" ht="15.75" customHeight="1" x14ac:dyDescent="0.3">
      <c r="A809" s="13"/>
    </row>
    <row r="810" spans="1:1" ht="15.75" customHeight="1" x14ac:dyDescent="0.3">
      <c r="A810" s="13"/>
    </row>
    <row r="811" spans="1:1" ht="15.75" customHeight="1" x14ac:dyDescent="0.3">
      <c r="A811" s="13"/>
    </row>
    <row r="812" spans="1:1" ht="15.75" customHeight="1" x14ac:dyDescent="0.3">
      <c r="A812" s="13"/>
    </row>
    <row r="813" spans="1:1" ht="15.75" customHeight="1" x14ac:dyDescent="0.3">
      <c r="A813" s="13"/>
    </row>
    <row r="814" spans="1:1" ht="15.75" customHeight="1" x14ac:dyDescent="0.3">
      <c r="A814" s="13"/>
    </row>
    <row r="815" spans="1:1" ht="15.75" customHeight="1" x14ac:dyDescent="0.3">
      <c r="A815" s="13"/>
    </row>
    <row r="816" spans="1:1" ht="15.75" customHeight="1" x14ac:dyDescent="0.3">
      <c r="A816" s="13"/>
    </row>
    <row r="817" spans="1:1" ht="15.75" customHeight="1" x14ac:dyDescent="0.3">
      <c r="A817" s="13"/>
    </row>
    <row r="818" spans="1:1" ht="15.75" customHeight="1" x14ac:dyDescent="0.3">
      <c r="A818" s="13"/>
    </row>
    <row r="819" spans="1:1" ht="15.75" customHeight="1" x14ac:dyDescent="0.3">
      <c r="A819" s="13"/>
    </row>
    <row r="820" spans="1:1" ht="15.75" customHeight="1" x14ac:dyDescent="0.3">
      <c r="A820" s="13"/>
    </row>
    <row r="821" spans="1:1" ht="15.75" customHeight="1" x14ac:dyDescent="0.3">
      <c r="A821" s="13"/>
    </row>
    <row r="822" spans="1:1" ht="15.75" customHeight="1" x14ac:dyDescent="0.3">
      <c r="A822" s="13"/>
    </row>
    <row r="823" spans="1:1" ht="15.75" customHeight="1" x14ac:dyDescent="0.3">
      <c r="A823" s="13"/>
    </row>
    <row r="824" spans="1:1" ht="15.75" customHeight="1" x14ac:dyDescent="0.3">
      <c r="A824" s="13"/>
    </row>
    <row r="825" spans="1:1" ht="15.75" customHeight="1" x14ac:dyDescent="0.3">
      <c r="A825" s="13"/>
    </row>
    <row r="826" spans="1:1" ht="15.75" customHeight="1" x14ac:dyDescent="0.3">
      <c r="A826" s="13"/>
    </row>
    <row r="827" spans="1:1" ht="15.75" customHeight="1" x14ac:dyDescent="0.3">
      <c r="A827" s="13"/>
    </row>
    <row r="828" spans="1:1" ht="15.75" customHeight="1" x14ac:dyDescent="0.3">
      <c r="A828" s="13"/>
    </row>
    <row r="829" spans="1:1" ht="15.75" customHeight="1" x14ac:dyDescent="0.3">
      <c r="A829" s="13"/>
    </row>
    <row r="830" spans="1:1" ht="15.75" customHeight="1" x14ac:dyDescent="0.3">
      <c r="A830" s="13"/>
    </row>
    <row r="831" spans="1:1" ht="15.75" customHeight="1" x14ac:dyDescent="0.3">
      <c r="A831" s="13"/>
    </row>
    <row r="832" spans="1:1" ht="15.75" customHeight="1" x14ac:dyDescent="0.3">
      <c r="A832" s="13"/>
    </row>
    <row r="833" spans="1:1" ht="15.75" customHeight="1" x14ac:dyDescent="0.3">
      <c r="A833" s="13"/>
    </row>
    <row r="834" spans="1:1" ht="15.75" customHeight="1" x14ac:dyDescent="0.3">
      <c r="A834" s="13"/>
    </row>
    <row r="835" spans="1:1" ht="15.75" customHeight="1" x14ac:dyDescent="0.3">
      <c r="A835" s="13"/>
    </row>
    <row r="836" spans="1:1" ht="15.75" customHeight="1" x14ac:dyDescent="0.3">
      <c r="A836" s="13"/>
    </row>
    <row r="837" spans="1:1" ht="15.75" customHeight="1" x14ac:dyDescent="0.3">
      <c r="A837" s="13"/>
    </row>
    <row r="838" spans="1:1" ht="15.75" customHeight="1" x14ac:dyDescent="0.3">
      <c r="A838" s="13"/>
    </row>
    <row r="839" spans="1:1" ht="15.75" customHeight="1" x14ac:dyDescent="0.3">
      <c r="A839" s="13"/>
    </row>
    <row r="840" spans="1:1" ht="15.75" customHeight="1" x14ac:dyDescent="0.3">
      <c r="A840" s="13"/>
    </row>
    <row r="841" spans="1:1" ht="15.75" customHeight="1" x14ac:dyDescent="0.3">
      <c r="A841" s="13"/>
    </row>
    <row r="842" spans="1:1" ht="15.75" customHeight="1" x14ac:dyDescent="0.3">
      <c r="A842" s="13"/>
    </row>
    <row r="843" spans="1:1" ht="15.75" customHeight="1" x14ac:dyDescent="0.3">
      <c r="A843" s="13"/>
    </row>
    <row r="844" spans="1:1" ht="15.75" customHeight="1" x14ac:dyDescent="0.3">
      <c r="A844" s="13"/>
    </row>
    <row r="845" spans="1:1" ht="15.75" customHeight="1" x14ac:dyDescent="0.3">
      <c r="A845" s="13"/>
    </row>
    <row r="846" spans="1:1" ht="15.75" customHeight="1" x14ac:dyDescent="0.3">
      <c r="A846" s="13"/>
    </row>
    <row r="847" spans="1:1" ht="15.75" customHeight="1" x14ac:dyDescent="0.3">
      <c r="A847" s="13"/>
    </row>
    <row r="848" spans="1:1" ht="15.75" customHeight="1" x14ac:dyDescent="0.3">
      <c r="A848" s="13"/>
    </row>
    <row r="849" spans="1:1" ht="15.75" customHeight="1" x14ac:dyDescent="0.3">
      <c r="A849" s="13"/>
    </row>
    <row r="850" spans="1:1" ht="15.75" customHeight="1" x14ac:dyDescent="0.3">
      <c r="A850" s="13"/>
    </row>
    <row r="851" spans="1:1" ht="15.75" customHeight="1" x14ac:dyDescent="0.3">
      <c r="A851" s="13"/>
    </row>
    <row r="852" spans="1:1" ht="15.75" customHeight="1" x14ac:dyDescent="0.3">
      <c r="A852" s="13"/>
    </row>
    <row r="853" spans="1:1" ht="15.75" customHeight="1" x14ac:dyDescent="0.3">
      <c r="A853" s="13"/>
    </row>
    <row r="854" spans="1:1" ht="15.75" customHeight="1" x14ac:dyDescent="0.3">
      <c r="A854" s="13"/>
    </row>
    <row r="855" spans="1:1" ht="15.75" customHeight="1" x14ac:dyDescent="0.3">
      <c r="A855" s="13"/>
    </row>
    <row r="856" spans="1:1" ht="15.75" customHeight="1" x14ac:dyDescent="0.3">
      <c r="A856" s="13"/>
    </row>
    <row r="857" spans="1:1" ht="15.75" customHeight="1" x14ac:dyDescent="0.3">
      <c r="A857" s="13"/>
    </row>
    <row r="858" spans="1:1" ht="15.75" customHeight="1" x14ac:dyDescent="0.3">
      <c r="A858" s="13"/>
    </row>
    <row r="859" spans="1:1" ht="15.75" customHeight="1" x14ac:dyDescent="0.3">
      <c r="A859" s="13"/>
    </row>
    <row r="860" spans="1:1" ht="15.75" customHeight="1" x14ac:dyDescent="0.3">
      <c r="A860" s="13"/>
    </row>
    <row r="861" spans="1:1" ht="15.75" customHeight="1" x14ac:dyDescent="0.3">
      <c r="A861" s="13"/>
    </row>
    <row r="862" spans="1:1" ht="15.75" customHeight="1" x14ac:dyDescent="0.3">
      <c r="A862" s="13"/>
    </row>
    <row r="863" spans="1:1" ht="15.75" customHeight="1" x14ac:dyDescent="0.3">
      <c r="A863" s="13"/>
    </row>
    <row r="864" spans="1:1" ht="15.75" customHeight="1" x14ac:dyDescent="0.3">
      <c r="A864" s="13"/>
    </row>
    <row r="865" spans="1:1" ht="15.75" customHeight="1" x14ac:dyDescent="0.3">
      <c r="A865" s="13"/>
    </row>
    <row r="866" spans="1:1" ht="15.75" customHeight="1" x14ac:dyDescent="0.3">
      <c r="A866" s="13"/>
    </row>
    <row r="867" spans="1:1" ht="15.75" customHeight="1" x14ac:dyDescent="0.3">
      <c r="A867" s="13"/>
    </row>
    <row r="868" spans="1:1" ht="15.75" customHeight="1" x14ac:dyDescent="0.3">
      <c r="A868" s="13"/>
    </row>
    <row r="869" spans="1:1" ht="15.75" customHeight="1" x14ac:dyDescent="0.3">
      <c r="A869" s="13"/>
    </row>
    <row r="870" spans="1:1" ht="15.75" customHeight="1" x14ac:dyDescent="0.3">
      <c r="A870" s="13"/>
    </row>
    <row r="871" spans="1:1" ht="15.75" customHeight="1" x14ac:dyDescent="0.3">
      <c r="A871" s="13"/>
    </row>
    <row r="872" spans="1:1" ht="15.75" customHeight="1" x14ac:dyDescent="0.3">
      <c r="A872" s="13"/>
    </row>
    <row r="873" spans="1:1" ht="15.75" customHeight="1" x14ac:dyDescent="0.3">
      <c r="A873" s="13"/>
    </row>
    <row r="874" spans="1:1" ht="15.75" customHeight="1" x14ac:dyDescent="0.3">
      <c r="A874" s="13"/>
    </row>
    <row r="875" spans="1:1" ht="15.75" customHeight="1" x14ac:dyDescent="0.3">
      <c r="A875" s="13"/>
    </row>
    <row r="876" spans="1:1" ht="15.75" customHeight="1" x14ac:dyDescent="0.3">
      <c r="A876" s="13"/>
    </row>
    <row r="877" spans="1:1" ht="15.75" customHeight="1" x14ac:dyDescent="0.3">
      <c r="A877" s="13"/>
    </row>
    <row r="878" spans="1:1" ht="15.75" customHeight="1" x14ac:dyDescent="0.3">
      <c r="A878" s="13"/>
    </row>
    <row r="879" spans="1:1" ht="15.75" customHeight="1" x14ac:dyDescent="0.3">
      <c r="A879" s="13"/>
    </row>
    <row r="880" spans="1:1" ht="15.75" customHeight="1" x14ac:dyDescent="0.3">
      <c r="A880" s="13"/>
    </row>
    <row r="881" spans="1:1" ht="15.75" customHeight="1" x14ac:dyDescent="0.3">
      <c r="A881" s="13"/>
    </row>
    <row r="882" spans="1:1" ht="15.75" customHeight="1" x14ac:dyDescent="0.3">
      <c r="A882" s="13"/>
    </row>
    <row r="883" spans="1:1" ht="15.75" customHeight="1" x14ac:dyDescent="0.3">
      <c r="A883" s="13"/>
    </row>
    <row r="884" spans="1:1" ht="15.75" customHeight="1" x14ac:dyDescent="0.3">
      <c r="A884" s="13"/>
    </row>
    <row r="885" spans="1:1" ht="15.75" customHeight="1" x14ac:dyDescent="0.3">
      <c r="A885" s="13"/>
    </row>
    <row r="886" spans="1:1" ht="15.75" customHeight="1" x14ac:dyDescent="0.3">
      <c r="A886" s="13"/>
    </row>
    <row r="887" spans="1:1" ht="15.75" customHeight="1" x14ac:dyDescent="0.3">
      <c r="A887" s="13"/>
    </row>
    <row r="888" spans="1:1" ht="15.75" customHeight="1" x14ac:dyDescent="0.3">
      <c r="A888" s="13"/>
    </row>
    <row r="889" spans="1:1" ht="15.75" customHeight="1" x14ac:dyDescent="0.3">
      <c r="A889" s="13"/>
    </row>
    <row r="890" spans="1:1" ht="15.75" customHeight="1" x14ac:dyDescent="0.3">
      <c r="A890" s="13"/>
    </row>
    <row r="891" spans="1:1" ht="15.75" customHeight="1" x14ac:dyDescent="0.3">
      <c r="A891" s="13"/>
    </row>
    <row r="892" spans="1:1" ht="15.75" customHeight="1" x14ac:dyDescent="0.3">
      <c r="A892" s="13"/>
    </row>
    <row r="893" spans="1:1" ht="15.75" customHeight="1" x14ac:dyDescent="0.3">
      <c r="A893" s="13"/>
    </row>
    <row r="894" spans="1:1" ht="15.75" customHeight="1" x14ac:dyDescent="0.3">
      <c r="A894" s="13"/>
    </row>
    <row r="895" spans="1:1" ht="15.75" customHeight="1" x14ac:dyDescent="0.3">
      <c r="A895" s="13"/>
    </row>
    <row r="896" spans="1:1" ht="15.75" customHeight="1" x14ac:dyDescent="0.3">
      <c r="A896" s="13"/>
    </row>
    <row r="897" spans="1:1" ht="15.75" customHeight="1" x14ac:dyDescent="0.3">
      <c r="A897" s="13"/>
    </row>
    <row r="898" spans="1:1" ht="15.75" customHeight="1" x14ac:dyDescent="0.3">
      <c r="A898" s="13"/>
    </row>
    <row r="899" spans="1:1" ht="15.75" customHeight="1" x14ac:dyDescent="0.3">
      <c r="A899" s="13"/>
    </row>
    <row r="900" spans="1:1" ht="15.75" customHeight="1" x14ac:dyDescent="0.3">
      <c r="A900" s="13"/>
    </row>
    <row r="901" spans="1:1" ht="15.75" customHeight="1" x14ac:dyDescent="0.3">
      <c r="A901" s="13"/>
    </row>
    <row r="902" spans="1:1" ht="15.75" customHeight="1" x14ac:dyDescent="0.3">
      <c r="A902" s="13"/>
    </row>
    <row r="903" spans="1:1" ht="15.75" customHeight="1" x14ac:dyDescent="0.3">
      <c r="A903" s="13"/>
    </row>
    <row r="904" spans="1:1" ht="15.75" customHeight="1" x14ac:dyDescent="0.3">
      <c r="A904" s="13"/>
    </row>
    <row r="905" spans="1:1" ht="15.75" customHeight="1" x14ac:dyDescent="0.3">
      <c r="A905" s="13"/>
    </row>
    <row r="906" spans="1:1" ht="15.75" customHeight="1" x14ac:dyDescent="0.3">
      <c r="A906" s="13"/>
    </row>
    <row r="907" spans="1:1" ht="15.75" customHeight="1" x14ac:dyDescent="0.3">
      <c r="A907" s="13"/>
    </row>
    <row r="908" spans="1:1" ht="15.75" customHeight="1" x14ac:dyDescent="0.3">
      <c r="A908" s="13"/>
    </row>
    <row r="909" spans="1:1" ht="15.75" customHeight="1" x14ac:dyDescent="0.3">
      <c r="A909" s="13"/>
    </row>
    <row r="910" spans="1:1" ht="15.75" customHeight="1" x14ac:dyDescent="0.3">
      <c r="A910" s="13"/>
    </row>
    <row r="911" spans="1:1" ht="15.75" customHeight="1" x14ac:dyDescent="0.3">
      <c r="A911" s="13"/>
    </row>
    <row r="912" spans="1:1" ht="15.75" customHeight="1" x14ac:dyDescent="0.3">
      <c r="A912" s="13"/>
    </row>
    <row r="913" spans="1:1" ht="15.75" customHeight="1" x14ac:dyDescent="0.3">
      <c r="A913" s="13"/>
    </row>
    <row r="914" spans="1:1" ht="15.75" customHeight="1" x14ac:dyDescent="0.3">
      <c r="A914" s="13"/>
    </row>
    <row r="915" spans="1:1" ht="15.75" customHeight="1" x14ac:dyDescent="0.3">
      <c r="A915" s="13"/>
    </row>
    <row r="916" spans="1:1" ht="15.75" customHeight="1" x14ac:dyDescent="0.3">
      <c r="A916" s="13"/>
    </row>
    <row r="917" spans="1:1" ht="15.75" customHeight="1" x14ac:dyDescent="0.3">
      <c r="A917" s="13"/>
    </row>
    <row r="918" spans="1:1" ht="15.75" customHeight="1" x14ac:dyDescent="0.3">
      <c r="A918" s="13"/>
    </row>
    <row r="919" spans="1:1" ht="15.75" customHeight="1" x14ac:dyDescent="0.3">
      <c r="A919" s="13"/>
    </row>
    <row r="920" spans="1:1" ht="15.75" customHeight="1" x14ac:dyDescent="0.3">
      <c r="A920" s="13"/>
    </row>
    <row r="921" spans="1:1" ht="15.75" customHeight="1" x14ac:dyDescent="0.3">
      <c r="A921" s="13"/>
    </row>
    <row r="922" spans="1:1" ht="15.75" customHeight="1" x14ac:dyDescent="0.3">
      <c r="A922" s="13"/>
    </row>
    <row r="923" spans="1:1" ht="15.75" customHeight="1" x14ac:dyDescent="0.3">
      <c r="A923" s="13"/>
    </row>
    <row r="924" spans="1:1" ht="15.75" customHeight="1" x14ac:dyDescent="0.3">
      <c r="A924" s="13"/>
    </row>
    <row r="925" spans="1:1" ht="15.75" customHeight="1" x14ac:dyDescent="0.3">
      <c r="A925" s="13"/>
    </row>
    <row r="926" spans="1:1" ht="15.75" customHeight="1" x14ac:dyDescent="0.3">
      <c r="A926" s="13"/>
    </row>
    <row r="927" spans="1:1" ht="15.75" customHeight="1" x14ac:dyDescent="0.3">
      <c r="A927" s="13"/>
    </row>
    <row r="928" spans="1:1" ht="15.75" customHeight="1" x14ac:dyDescent="0.3">
      <c r="A928" s="13"/>
    </row>
    <row r="929" spans="1:1" ht="15.75" customHeight="1" x14ac:dyDescent="0.3">
      <c r="A929" s="13"/>
    </row>
    <row r="930" spans="1:1" ht="15.75" customHeight="1" x14ac:dyDescent="0.3">
      <c r="A930" s="13"/>
    </row>
    <row r="931" spans="1:1" ht="15.75" customHeight="1" x14ac:dyDescent="0.3">
      <c r="A931" s="13"/>
    </row>
    <row r="932" spans="1:1" ht="15.75" customHeight="1" x14ac:dyDescent="0.3">
      <c r="A932" s="13"/>
    </row>
    <row r="933" spans="1:1" ht="15.75" customHeight="1" x14ac:dyDescent="0.3">
      <c r="A933" s="13"/>
    </row>
    <row r="934" spans="1:1" ht="15.75" customHeight="1" x14ac:dyDescent="0.3">
      <c r="A934" s="13"/>
    </row>
    <row r="935" spans="1:1" ht="15.75" customHeight="1" x14ac:dyDescent="0.3">
      <c r="A935" s="13"/>
    </row>
    <row r="936" spans="1:1" ht="15.75" customHeight="1" x14ac:dyDescent="0.3">
      <c r="A936" s="13"/>
    </row>
    <row r="937" spans="1:1" ht="15.75" customHeight="1" x14ac:dyDescent="0.3">
      <c r="A937" s="13"/>
    </row>
    <row r="938" spans="1:1" ht="15.75" customHeight="1" x14ac:dyDescent="0.3">
      <c r="A938" s="13"/>
    </row>
    <row r="939" spans="1:1" ht="15.75" customHeight="1" x14ac:dyDescent="0.3">
      <c r="A939" s="13"/>
    </row>
    <row r="940" spans="1:1" ht="15.75" customHeight="1" x14ac:dyDescent="0.3">
      <c r="A940" s="13"/>
    </row>
    <row r="941" spans="1:1" ht="15.75" customHeight="1" x14ac:dyDescent="0.3">
      <c r="A941" s="13"/>
    </row>
    <row r="942" spans="1:1" ht="15.75" customHeight="1" x14ac:dyDescent="0.3">
      <c r="A942" s="13"/>
    </row>
    <row r="943" spans="1:1" ht="15.75" customHeight="1" x14ac:dyDescent="0.3">
      <c r="A943" s="13"/>
    </row>
    <row r="944" spans="1:1" ht="15.75" customHeight="1" x14ac:dyDescent="0.3">
      <c r="A944" s="13"/>
    </row>
    <row r="945" spans="1:1" ht="15.75" customHeight="1" x14ac:dyDescent="0.3">
      <c r="A945" s="13"/>
    </row>
    <row r="946" spans="1:1" ht="15.75" customHeight="1" x14ac:dyDescent="0.3">
      <c r="A946" s="13"/>
    </row>
    <row r="947" spans="1:1" ht="15.75" customHeight="1" x14ac:dyDescent="0.3">
      <c r="A947" s="13"/>
    </row>
    <row r="948" spans="1:1" ht="15.75" customHeight="1" x14ac:dyDescent="0.3">
      <c r="A948" s="13"/>
    </row>
    <row r="949" spans="1:1" ht="15.75" customHeight="1" x14ac:dyDescent="0.3">
      <c r="A949" s="13"/>
    </row>
    <row r="950" spans="1:1" ht="15.75" customHeight="1" x14ac:dyDescent="0.3">
      <c r="A950" s="13"/>
    </row>
    <row r="951" spans="1:1" ht="15.75" customHeight="1" x14ac:dyDescent="0.3">
      <c r="A951" s="13"/>
    </row>
    <row r="952" spans="1:1" ht="15.75" customHeight="1" x14ac:dyDescent="0.3">
      <c r="A952" s="13"/>
    </row>
    <row r="953" spans="1:1" ht="15.75" customHeight="1" x14ac:dyDescent="0.3">
      <c r="A953" s="13"/>
    </row>
    <row r="954" spans="1:1" ht="15.75" customHeight="1" x14ac:dyDescent="0.3">
      <c r="A954" s="13"/>
    </row>
    <row r="955" spans="1:1" ht="15.75" customHeight="1" x14ac:dyDescent="0.3">
      <c r="A955" s="13"/>
    </row>
    <row r="956" spans="1:1" ht="15.75" customHeight="1" x14ac:dyDescent="0.3">
      <c r="A956" s="13"/>
    </row>
    <row r="957" spans="1:1" ht="15.75" customHeight="1" x14ac:dyDescent="0.3">
      <c r="A957" s="13"/>
    </row>
    <row r="958" spans="1:1" ht="15.75" customHeight="1" x14ac:dyDescent="0.3">
      <c r="A958" s="13"/>
    </row>
    <row r="959" spans="1:1" ht="15.75" customHeight="1" x14ac:dyDescent="0.3">
      <c r="A959" s="13"/>
    </row>
    <row r="960" spans="1:1" ht="15.75" customHeight="1" x14ac:dyDescent="0.3">
      <c r="A960" s="13"/>
    </row>
    <row r="961" spans="1:1" ht="15.75" customHeight="1" x14ac:dyDescent="0.3">
      <c r="A961" s="13"/>
    </row>
    <row r="962" spans="1:1" ht="15.75" customHeight="1" x14ac:dyDescent="0.3">
      <c r="A962" s="13"/>
    </row>
    <row r="963" spans="1:1" ht="15.75" customHeight="1" x14ac:dyDescent="0.3">
      <c r="A963" s="13"/>
    </row>
    <row r="964" spans="1:1" ht="15.75" customHeight="1" x14ac:dyDescent="0.3">
      <c r="A964" s="13"/>
    </row>
    <row r="965" spans="1:1" ht="15.75" customHeight="1" x14ac:dyDescent="0.3">
      <c r="A965" s="13"/>
    </row>
    <row r="966" spans="1:1" ht="15.75" customHeight="1" x14ac:dyDescent="0.3">
      <c r="A966" s="13"/>
    </row>
    <row r="967" spans="1:1" ht="15.75" customHeight="1" x14ac:dyDescent="0.3">
      <c r="A967" s="13"/>
    </row>
    <row r="968" spans="1:1" ht="15.75" customHeight="1" x14ac:dyDescent="0.3">
      <c r="A968" s="13"/>
    </row>
    <row r="969" spans="1:1" ht="15.75" customHeight="1" x14ac:dyDescent="0.3">
      <c r="A969" s="13"/>
    </row>
    <row r="970" spans="1:1" ht="15.75" customHeight="1" x14ac:dyDescent="0.3">
      <c r="A970" s="13"/>
    </row>
    <row r="971" spans="1:1" ht="15.75" customHeight="1" x14ac:dyDescent="0.3">
      <c r="A971" s="13"/>
    </row>
    <row r="972" spans="1:1" ht="15.75" customHeight="1" x14ac:dyDescent="0.3">
      <c r="A972" s="13"/>
    </row>
    <row r="973" spans="1:1" ht="15.75" customHeight="1" x14ac:dyDescent="0.3">
      <c r="A973" s="13"/>
    </row>
    <row r="974" spans="1:1" ht="15.75" customHeight="1" x14ac:dyDescent="0.3">
      <c r="A974" s="13"/>
    </row>
    <row r="975" spans="1:1" ht="15.75" customHeight="1" x14ac:dyDescent="0.3">
      <c r="A975" s="13"/>
    </row>
    <row r="976" spans="1:1" ht="15.75" customHeight="1" x14ac:dyDescent="0.3">
      <c r="A976" s="13"/>
    </row>
    <row r="977" spans="1:1" ht="15.75" customHeight="1" x14ac:dyDescent="0.3">
      <c r="A977" s="13"/>
    </row>
    <row r="978" spans="1:1" ht="15.75" customHeight="1" x14ac:dyDescent="0.3">
      <c r="A978" s="13"/>
    </row>
    <row r="979" spans="1:1" ht="15.75" customHeight="1" x14ac:dyDescent="0.3">
      <c r="A979" s="13"/>
    </row>
    <row r="980" spans="1:1" ht="15.75" customHeight="1" x14ac:dyDescent="0.3">
      <c r="A980" s="13"/>
    </row>
    <row r="981" spans="1:1" ht="15.75" customHeight="1" x14ac:dyDescent="0.3">
      <c r="A981" s="13"/>
    </row>
    <row r="982" spans="1:1" ht="15.75" customHeight="1" x14ac:dyDescent="0.3">
      <c r="A982" s="13"/>
    </row>
    <row r="983" spans="1:1" ht="15.75" customHeight="1" x14ac:dyDescent="0.3">
      <c r="A983" s="13"/>
    </row>
    <row r="984" spans="1:1" ht="15.75" customHeight="1" x14ac:dyDescent="0.3">
      <c r="A984" s="13"/>
    </row>
    <row r="985" spans="1:1" ht="15.75" customHeight="1" x14ac:dyDescent="0.3">
      <c r="A985" s="13"/>
    </row>
    <row r="986" spans="1:1" ht="15.75" customHeight="1" x14ac:dyDescent="0.3">
      <c r="A986" s="13"/>
    </row>
    <row r="987" spans="1:1" ht="15.75" customHeight="1" x14ac:dyDescent="0.3">
      <c r="A987" s="13"/>
    </row>
    <row r="988" spans="1:1" ht="15.75" customHeight="1" x14ac:dyDescent="0.3">
      <c r="A988" s="13"/>
    </row>
    <row r="989" spans="1:1" ht="15.75" customHeight="1" x14ac:dyDescent="0.3">
      <c r="A989" s="13"/>
    </row>
    <row r="990" spans="1:1" ht="15.75" customHeight="1" x14ac:dyDescent="0.3">
      <c r="A990" s="13"/>
    </row>
    <row r="991" spans="1:1" ht="15.75" customHeight="1" x14ac:dyDescent="0.3">
      <c r="A991" s="13"/>
    </row>
    <row r="992" spans="1:1" ht="15.75" customHeight="1" x14ac:dyDescent="0.3">
      <c r="A992" s="13"/>
    </row>
    <row r="993" spans="1:1" ht="15.75" customHeight="1" x14ac:dyDescent="0.3">
      <c r="A993" s="13"/>
    </row>
    <row r="994" spans="1:1" ht="15.75" customHeight="1" x14ac:dyDescent="0.3">
      <c r="A994" s="13"/>
    </row>
    <row r="995" spans="1:1" ht="15.75" customHeight="1" x14ac:dyDescent="0.3">
      <c r="A995" s="13"/>
    </row>
    <row r="996" spans="1:1" ht="15.75" customHeight="1" x14ac:dyDescent="0.3">
      <c r="A996" s="13"/>
    </row>
    <row r="997" spans="1:1" ht="15.75" customHeight="1" x14ac:dyDescent="0.3">
      <c r="A997" s="13"/>
    </row>
    <row r="998" spans="1:1" ht="15.75" customHeight="1" x14ac:dyDescent="0.3">
      <c r="A998" s="13"/>
    </row>
    <row r="999" spans="1:1" ht="15.75" customHeight="1" x14ac:dyDescent="0.3">
      <c r="A999" s="13"/>
    </row>
    <row r="1000" spans="1:1" ht="15.75" customHeight="1" x14ac:dyDescent="0.3">
      <c r="A1000" s="13"/>
    </row>
  </sheetData>
  <mergeCells count="4">
    <mergeCell ref="B1:AJ1"/>
    <mergeCell ref="H100:I100"/>
    <mergeCell ref="F101:G101"/>
    <mergeCell ref="F102:L102"/>
  </mergeCells>
  <conditionalFormatting sqref="E19:E96">
    <cfRule type="containsText" dxfId="4" priority="1" operator="containsText" text="TERCERO">
      <formula>NOT(ISERROR(SEARCH(("TERCERO"),(E19))))</formula>
    </cfRule>
  </conditionalFormatting>
  <conditionalFormatting sqref="AJ19:AJ96">
    <cfRule type="expression" dxfId="3" priority="2">
      <formula>E19="TERCERO"</formula>
    </cfRule>
  </conditionalFormatting>
  <pageMargins left="0.70866141732283472" right="0.70866141732283472" top="0.74803149606299213" bottom="0.74803149606299213" header="0" footer="0"/>
  <pageSetup fitToHeight="0" orientation="landscape"/>
  <tableParts count="1">
    <tablePart r:id="rId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B1032"/>
  <sheetViews>
    <sheetView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14.44140625" defaultRowHeight="15" customHeight="1" x14ac:dyDescent="0.3"/>
  <cols>
    <col min="1" max="1" width="8.88671875" customWidth="1"/>
    <col min="2" max="2" width="37.109375" customWidth="1"/>
    <col min="3" max="3" width="14.33203125" customWidth="1"/>
    <col min="4" max="4" width="19.6640625" customWidth="1"/>
    <col min="5" max="5" width="32.88671875" customWidth="1"/>
    <col min="6" max="6" width="26.88671875" customWidth="1"/>
    <col min="7" max="7" width="28.6640625" customWidth="1"/>
    <col min="8" max="8" width="17.6640625" customWidth="1"/>
    <col min="9" max="9" width="17" customWidth="1"/>
    <col min="10" max="10" width="12.109375" customWidth="1"/>
    <col min="11" max="11" width="11.88671875" customWidth="1"/>
    <col min="13" max="13" width="12.44140625" customWidth="1"/>
    <col min="14" max="22" width="12" customWidth="1"/>
    <col min="23" max="23" width="14" customWidth="1"/>
    <col min="24" max="27" width="12" customWidth="1"/>
    <col min="28" max="28" width="11" customWidth="1"/>
    <col min="29" max="29" width="14" customWidth="1"/>
    <col min="30" max="30" width="9.88671875" customWidth="1"/>
    <col min="31" max="31" width="12" customWidth="1"/>
    <col min="32" max="32" width="13.6640625" customWidth="1"/>
    <col min="33" max="33" width="11" customWidth="1"/>
    <col min="34" max="34" width="12.88671875" customWidth="1"/>
    <col min="35" max="35" width="13" customWidth="1"/>
    <col min="36" max="36" width="12.109375" customWidth="1"/>
    <col min="37" max="37" width="13" customWidth="1"/>
    <col min="38" max="38" width="12" customWidth="1"/>
    <col min="39" max="39" width="11.5546875" customWidth="1"/>
    <col min="40" max="43" width="9.88671875" customWidth="1"/>
    <col min="44" max="54" width="10.6640625" customWidth="1"/>
  </cols>
  <sheetData>
    <row r="1" spans="1:54" ht="31.2" x14ac:dyDescent="0.3">
      <c r="A1" s="15" t="s">
        <v>0</v>
      </c>
      <c r="B1" s="2"/>
      <c r="C1" s="3" t="s">
        <v>2</v>
      </c>
      <c r="D1" s="2" t="s">
        <v>3</v>
      </c>
      <c r="E1" s="125" t="s">
        <v>4</v>
      </c>
      <c r="F1" s="2" t="s">
        <v>5</v>
      </c>
      <c r="G1" s="2" t="s">
        <v>6</v>
      </c>
      <c r="H1" s="4" t="s">
        <v>7</v>
      </c>
      <c r="I1" s="5" t="s">
        <v>8</v>
      </c>
      <c r="J1" s="5" t="s">
        <v>9</v>
      </c>
      <c r="K1" s="6" t="s">
        <v>10</v>
      </c>
      <c r="L1" s="7" t="s">
        <v>11</v>
      </c>
      <c r="M1" s="8" t="s">
        <v>12</v>
      </c>
      <c r="N1" s="9" t="s">
        <v>13</v>
      </c>
      <c r="O1" s="10" t="s">
        <v>14</v>
      </c>
      <c r="P1" s="10" t="s">
        <v>15</v>
      </c>
      <c r="Q1" s="10" t="s">
        <v>16</v>
      </c>
      <c r="R1" s="10" t="s">
        <v>17</v>
      </c>
      <c r="S1" s="11">
        <v>45777</v>
      </c>
      <c r="T1" s="8" t="s">
        <v>18</v>
      </c>
      <c r="U1" s="11">
        <v>45811</v>
      </c>
      <c r="V1" s="11">
        <v>45815</v>
      </c>
      <c r="W1" s="11">
        <v>45835</v>
      </c>
      <c r="X1" s="8" t="s">
        <v>19</v>
      </c>
      <c r="Y1" s="8" t="s">
        <v>20</v>
      </c>
      <c r="Z1" s="8" t="s">
        <v>21</v>
      </c>
      <c r="AA1" s="126">
        <v>45898</v>
      </c>
      <c r="AB1" s="8" t="s">
        <v>22</v>
      </c>
      <c r="AC1" s="8" t="s">
        <v>22</v>
      </c>
      <c r="AD1" s="8" t="s">
        <v>23</v>
      </c>
      <c r="AE1" s="8" t="s">
        <v>23</v>
      </c>
      <c r="AF1" s="127" t="s">
        <v>24</v>
      </c>
      <c r="AG1" s="8" t="s">
        <v>24</v>
      </c>
      <c r="AH1" s="128" t="s">
        <v>357</v>
      </c>
      <c r="AI1" s="129" t="s">
        <v>358</v>
      </c>
      <c r="AJ1" s="129" t="s">
        <v>359</v>
      </c>
      <c r="AK1" s="8" t="s">
        <v>26</v>
      </c>
      <c r="AL1" s="12" t="s">
        <v>360</v>
      </c>
      <c r="AM1" s="12"/>
      <c r="AN1" s="12"/>
      <c r="AO1" s="12"/>
      <c r="AP1" s="13"/>
      <c r="AQ1" s="1"/>
      <c r="AR1" s="13"/>
      <c r="AS1" s="13"/>
      <c r="AT1" s="13"/>
      <c r="AU1" s="13"/>
      <c r="AV1" s="13"/>
      <c r="AW1" s="13"/>
      <c r="AX1" s="13"/>
      <c r="AY1" s="13"/>
      <c r="AZ1" s="13"/>
      <c r="BA1" s="13"/>
      <c r="BB1" s="13"/>
    </row>
    <row r="2" spans="1:54" ht="15.6" x14ac:dyDescent="0.3">
      <c r="A2" s="15">
        <v>1</v>
      </c>
      <c r="B2" s="15" t="s">
        <v>27</v>
      </c>
      <c r="C2" s="16">
        <v>1061721506</v>
      </c>
      <c r="D2" s="15" t="s">
        <v>28</v>
      </c>
      <c r="E2" s="15" t="s">
        <v>29</v>
      </c>
      <c r="F2" s="15" t="s">
        <v>30</v>
      </c>
      <c r="G2" s="15" t="s">
        <v>31</v>
      </c>
      <c r="H2" s="17">
        <v>45675</v>
      </c>
      <c r="I2" s="17">
        <v>45675</v>
      </c>
      <c r="J2" s="17">
        <v>46021</v>
      </c>
      <c r="K2" s="15">
        <v>342</v>
      </c>
      <c r="L2" s="18">
        <v>59834500</v>
      </c>
      <c r="M2" s="19">
        <v>12</v>
      </c>
      <c r="N2" s="20">
        <v>2634500</v>
      </c>
      <c r="O2" s="20"/>
      <c r="P2" s="20">
        <v>5200000</v>
      </c>
      <c r="Q2" s="20"/>
      <c r="R2" s="20">
        <v>5200000</v>
      </c>
      <c r="S2" s="21">
        <v>5200000</v>
      </c>
      <c r="T2" s="21">
        <v>5200000</v>
      </c>
      <c r="U2" s="20"/>
      <c r="V2" s="20"/>
      <c r="W2" s="20">
        <v>5200000</v>
      </c>
      <c r="X2" s="20">
        <v>5200000</v>
      </c>
      <c r="Y2" s="20"/>
      <c r="Z2" s="20"/>
      <c r="AA2" s="20">
        <v>5200000</v>
      </c>
      <c r="AB2" s="20"/>
      <c r="AC2" s="20">
        <v>5200000</v>
      </c>
      <c r="AD2" s="20"/>
      <c r="AE2" s="20">
        <v>5200000</v>
      </c>
      <c r="AF2" s="20">
        <v>5200000</v>
      </c>
      <c r="AG2" s="20"/>
      <c r="AH2" s="20" t="s">
        <v>72</v>
      </c>
      <c r="AI2" s="20"/>
      <c r="AJ2" s="130">
        <v>5200000</v>
      </c>
      <c r="AK2" s="20" t="e">
        <f t="shared" ref="AK2:AK18" si="0">(L2+AL2)-N2-O2-P2-Q2-R2-S2-T2-U2-V2-W2-X2-Y2-Z2-AA2-AB2-AC2-AD2-AE2-AF2-AG2-AH2-AI2-AJ2</f>
        <v>#VALUE!</v>
      </c>
      <c r="AL2" s="131">
        <v>0</v>
      </c>
      <c r="AM2" s="13">
        <v>1</v>
      </c>
      <c r="AN2" s="13"/>
      <c r="AO2" s="13"/>
      <c r="AP2" s="13"/>
      <c r="AQ2" s="14" t="s">
        <v>32</v>
      </c>
      <c r="AR2" s="13"/>
      <c r="AS2" s="13"/>
      <c r="AT2" s="13"/>
      <c r="AU2" s="13"/>
      <c r="AV2" s="13"/>
      <c r="AW2" s="13"/>
      <c r="AX2" s="13"/>
      <c r="AY2" s="13"/>
      <c r="AZ2" s="13"/>
      <c r="BA2" s="13"/>
      <c r="BB2" s="13"/>
    </row>
    <row r="3" spans="1:54" ht="15.6" x14ac:dyDescent="0.3">
      <c r="A3" s="15">
        <v>2</v>
      </c>
      <c r="B3" s="15" t="s">
        <v>33</v>
      </c>
      <c r="C3" s="16">
        <v>1118286512</v>
      </c>
      <c r="D3" s="132" t="s">
        <v>34</v>
      </c>
      <c r="E3" s="15" t="s">
        <v>35</v>
      </c>
      <c r="F3" s="15" t="s">
        <v>30</v>
      </c>
      <c r="G3" s="15" t="s">
        <v>31</v>
      </c>
      <c r="H3" s="17">
        <v>45677</v>
      </c>
      <c r="I3" s="17">
        <v>45677</v>
      </c>
      <c r="J3" s="17">
        <v>46006</v>
      </c>
      <c r="K3" s="15">
        <v>325</v>
      </c>
      <c r="L3" s="18">
        <v>43197000</v>
      </c>
      <c r="M3" s="19">
        <v>12</v>
      </c>
      <c r="N3" s="20">
        <v>1963500</v>
      </c>
      <c r="O3" s="20"/>
      <c r="P3" s="20">
        <v>3927000</v>
      </c>
      <c r="Q3" s="20"/>
      <c r="R3" s="20">
        <v>3927000</v>
      </c>
      <c r="S3" s="21">
        <v>3927000</v>
      </c>
      <c r="T3" s="21">
        <v>3927000</v>
      </c>
      <c r="U3" s="20"/>
      <c r="V3" s="20"/>
      <c r="W3" s="20">
        <v>3927000</v>
      </c>
      <c r="X3" s="20">
        <v>3927000</v>
      </c>
      <c r="Y3" s="20"/>
      <c r="Z3" s="20"/>
      <c r="AA3" s="20">
        <v>3927000</v>
      </c>
      <c r="AB3" s="20"/>
      <c r="AC3" s="20">
        <v>3927000</v>
      </c>
      <c r="AD3" s="20"/>
      <c r="AE3" s="20">
        <v>3927000</v>
      </c>
      <c r="AF3" s="20">
        <v>3927000</v>
      </c>
      <c r="AG3" s="20"/>
      <c r="AH3" s="20" t="s">
        <v>72</v>
      </c>
      <c r="AI3" s="20"/>
      <c r="AJ3" s="20">
        <v>3927000</v>
      </c>
      <c r="AK3" s="20" t="e">
        <f t="shared" si="0"/>
        <v>#VALUE!</v>
      </c>
      <c r="AL3" s="131">
        <v>1963500</v>
      </c>
      <c r="AM3" s="13">
        <v>1</v>
      </c>
      <c r="AN3" s="13"/>
      <c r="AO3" s="13"/>
      <c r="AP3" s="13"/>
      <c r="AQ3" s="14" t="s">
        <v>32</v>
      </c>
      <c r="AR3" s="13"/>
      <c r="AS3" s="13"/>
      <c r="AT3" s="13"/>
      <c r="AU3" s="13"/>
      <c r="AV3" s="13"/>
      <c r="AW3" s="13"/>
      <c r="AX3" s="13"/>
      <c r="AY3" s="13"/>
      <c r="AZ3" s="13"/>
      <c r="BA3" s="13"/>
      <c r="BB3" s="13"/>
    </row>
    <row r="4" spans="1:54" ht="15.6" x14ac:dyDescent="0.3">
      <c r="A4" s="15">
        <v>3</v>
      </c>
      <c r="B4" s="15" t="s">
        <v>36</v>
      </c>
      <c r="C4" s="16">
        <v>1118285993</v>
      </c>
      <c r="D4" s="133" t="s">
        <v>37</v>
      </c>
      <c r="E4" s="15" t="s">
        <v>38</v>
      </c>
      <c r="F4" s="15" t="s">
        <v>39</v>
      </c>
      <c r="G4" s="15" t="s">
        <v>31</v>
      </c>
      <c r="H4" s="17">
        <v>45677</v>
      </c>
      <c r="I4" s="17">
        <v>45677</v>
      </c>
      <c r="J4" s="17">
        <v>46006</v>
      </c>
      <c r="K4" s="15">
        <v>325</v>
      </c>
      <c r="L4" s="18">
        <v>43197000</v>
      </c>
      <c r="M4" s="19">
        <v>12</v>
      </c>
      <c r="N4" s="20">
        <v>1963500</v>
      </c>
      <c r="O4" s="20"/>
      <c r="P4" s="20">
        <v>3927000</v>
      </c>
      <c r="Q4" s="20"/>
      <c r="R4" s="20">
        <v>3927000</v>
      </c>
      <c r="S4" s="21">
        <v>3927000</v>
      </c>
      <c r="T4" s="21">
        <v>3927000</v>
      </c>
      <c r="U4" s="20"/>
      <c r="V4" s="20"/>
      <c r="W4" s="20">
        <v>3927000</v>
      </c>
      <c r="X4" s="20">
        <v>3927000</v>
      </c>
      <c r="Y4" s="20"/>
      <c r="Z4" s="20"/>
      <c r="AA4" s="20">
        <v>3927000</v>
      </c>
      <c r="AB4" s="20"/>
      <c r="AC4" s="20">
        <v>3927000</v>
      </c>
      <c r="AD4" s="20"/>
      <c r="AE4" s="20">
        <v>3927000</v>
      </c>
      <c r="AF4" s="20">
        <v>3927000</v>
      </c>
      <c r="AG4" s="20"/>
      <c r="AH4" s="20" t="s">
        <v>72</v>
      </c>
      <c r="AI4" s="20"/>
      <c r="AJ4" s="20">
        <v>3927000</v>
      </c>
      <c r="AK4" s="20" t="e">
        <f t="shared" si="0"/>
        <v>#VALUE!</v>
      </c>
      <c r="AL4" s="131">
        <v>1963500</v>
      </c>
      <c r="AM4" s="13">
        <v>1</v>
      </c>
      <c r="AN4" s="13">
        <f>43197000+1963500</f>
        <v>45160500</v>
      </c>
      <c r="AO4" s="13"/>
      <c r="AP4" s="13"/>
      <c r="AQ4" s="14" t="s">
        <v>32</v>
      </c>
      <c r="AR4" s="13"/>
      <c r="AS4" s="13"/>
      <c r="AT4" s="13"/>
      <c r="AU4" s="13"/>
      <c r="AV4" s="13"/>
      <c r="AW4" s="13"/>
      <c r="AX4" s="13"/>
      <c r="AY4" s="13"/>
      <c r="AZ4" s="13"/>
      <c r="BA4" s="13"/>
      <c r="BB4" s="13"/>
    </row>
    <row r="5" spans="1:54" ht="15.6" x14ac:dyDescent="0.3">
      <c r="A5" s="15">
        <v>4</v>
      </c>
      <c r="B5" s="15" t="s">
        <v>40</v>
      </c>
      <c r="C5" s="16">
        <v>16457640</v>
      </c>
      <c r="D5" s="132" t="s">
        <v>41</v>
      </c>
      <c r="E5" s="15" t="s">
        <v>42</v>
      </c>
      <c r="F5" s="15" t="s">
        <v>30</v>
      </c>
      <c r="G5" s="15" t="s">
        <v>31</v>
      </c>
      <c r="H5" s="17">
        <v>45680</v>
      </c>
      <c r="I5" s="17">
        <v>45680</v>
      </c>
      <c r="J5" s="17">
        <v>46021</v>
      </c>
      <c r="K5" s="15">
        <v>337</v>
      </c>
      <c r="L5" s="18">
        <v>45160500</v>
      </c>
      <c r="M5" s="19">
        <v>12</v>
      </c>
      <c r="N5" s="20">
        <v>1963500</v>
      </c>
      <c r="O5" s="20"/>
      <c r="P5" s="20">
        <v>3927000</v>
      </c>
      <c r="Q5" s="20"/>
      <c r="R5" s="20">
        <v>3927000</v>
      </c>
      <c r="S5" s="21">
        <v>3927000</v>
      </c>
      <c r="T5" s="20"/>
      <c r="U5" s="21">
        <v>3927000</v>
      </c>
      <c r="V5" s="20"/>
      <c r="W5" s="20">
        <v>3927000</v>
      </c>
      <c r="X5" s="20">
        <v>3927000</v>
      </c>
      <c r="Y5" s="20"/>
      <c r="Z5" s="20"/>
      <c r="AA5" s="20">
        <v>3927000</v>
      </c>
      <c r="AB5" s="20"/>
      <c r="AC5" s="20">
        <v>3927000</v>
      </c>
      <c r="AD5" s="20"/>
      <c r="AE5" s="20">
        <v>3927000</v>
      </c>
      <c r="AF5" s="20">
        <v>3927000</v>
      </c>
      <c r="AG5" s="20"/>
      <c r="AH5" s="20" t="s">
        <v>72</v>
      </c>
      <c r="AI5" s="20"/>
      <c r="AJ5" s="20">
        <v>3927000</v>
      </c>
      <c r="AK5" s="20" t="e">
        <f t="shared" si="0"/>
        <v>#VALUE!</v>
      </c>
      <c r="AL5" s="131">
        <v>0</v>
      </c>
      <c r="AM5" s="13">
        <v>1</v>
      </c>
      <c r="AN5" s="13"/>
      <c r="AO5" s="13"/>
      <c r="AP5" s="22"/>
      <c r="AQ5" s="14" t="s">
        <v>43</v>
      </c>
      <c r="AR5" s="13"/>
      <c r="AS5" s="13"/>
      <c r="AT5" s="13"/>
      <c r="AU5" s="13"/>
      <c r="AV5" s="13"/>
      <c r="AW5" s="13"/>
      <c r="AX5" s="13"/>
      <c r="AY5" s="13"/>
      <c r="AZ5" s="13"/>
      <c r="BA5" s="13"/>
      <c r="BB5" s="13"/>
    </row>
    <row r="6" spans="1:54" ht="15.6" x14ac:dyDescent="0.3">
      <c r="A6" s="15">
        <v>5</v>
      </c>
      <c r="B6" s="15" t="s">
        <v>113</v>
      </c>
      <c r="C6" s="16">
        <v>31487789</v>
      </c>
      <c r="D6" s="132" t="s">
        <v>44</v>
      </c>
      <c r="E6" s="15" t="s">
        <v>45</v>
      </c>
      <c r="F6" s="15" t="s">
        <v>30</v>
      </c>
      <c r="G6" s="15" t="s">
        <v>31</v>
      </c>
      <c r="H6" s="17">
        <v>45682</v>
      </c>
      <c r="I6" s="17">
        <v>45316</v>
      </c>
      <c r="J6" s="17">
        <v>46021</v>
      </c>
      <c r="K6" s="15">
        <v>335</v>
      </c>
      <c r="L6" s="18">
        <v>59834500</v>
      </c>
      <c r="M6" s="19">
        <v>12</v>
      </c>
      <c r="N6" s="20">
        <v>2634500</v>
      </c>
      <c r="O6" s="20"/>
      <c r="P6" s="20">
        <v>5200000</v>
      </c>
      <c r="Q6" s="20"/>
      <c r="R6" s="20">
        <v>5200000</v>
      </c>
      <c r="S6" s="21">
        <v>5200000</v>
      </c>
      <c r="T6" s="21">
        <v>5200000</v>
      </c>
      <c r="U6" s="20"/>
      <c r="V6" s="20"/>
      <c r="W6" s="20">
        <v>5200000</v>
      </c>
      <c r="X6" s="20">
        <v>5200000</v>
      </c>
      <c r="Y6" s="20"/>
      <c r="Z6" s="20"/>
      <c r="AA6" s="20">
        <v>5200000</v>
      </c>
      <c r="AB6" s="20"/>
      <c r="AC6" s="20">
        <v>5200000</v>
      </c>
      <c r="AD6" s="20"/>
      <c r="AE6" s="20">
        <v>5200000</v>
      </c>
      <c r="AF6" s="20">
        <v>5200000</v>
      </c>
      <c r="AG6" s="20"/>
      <c r="AH6" s="20" t="s">
        <v>72</v>
      </c>
      <c r="AI6" s="20"/>
      <c r="AJ6" s="20">
        <v>5200000</v>
      </c>
      <c r="AK6" s="20" t="e">
        <f t="shared" si="0"/>
        <v>#VALUE!</v>
      </c>
      <c r="AL6" s="131">
        <v>0</v>
      </c>
      <c r="AM6" s="13">
        <v>1</v>
      </c>
      <c r="AN6" s="22"/>
      <c r="AO6" s="22"/>
      <c r="AP6" s="13"/>
      <c r="AQ6" s="14" t="s">
        <v>32</v>
      </c>
      <c r="AR6" s="13"/>
      <c r="AS6" s="13"/>
      <c r="AT6" s="13"/>
      <c r="AU6" s="13"/>
      <c r="AV6" s="13"/>
      <c r="AW6" s="13"/>
      <c r="AX6" s="13"/>
      <c r="AY6" s="13"/>
      <c r="AZ6" s="13"/>
      <c r="BA6" s="13"/>
      <c r="BB6" s="13"/>
    </row>
    <row r="7" spans="1:54" ht="15.6" x14ac:dyDescent="0.3">
      <c r="A7" s="15">
        <v>6</v>
      </c>
      <c r="B7" s="15" t="s">
        <v>46</v>
      </c>
      <c r="C7" s="16">
        <v>31476734</v>
      </c>
      <c r="D7" s="132" t="s">
        <v>47</v>
      </c>
      <c r="E7" s="15" t="s">
        <v>48</v>
      </c>
      <c r="F7" s="15" t="s">
        <v>30</v>
      </c>
      <c r="G7" s="15" t="s">
        <v>49</v>
      </c>
      <c r="H7" s="23">
        <v>45686</v>
      </c>
      <c r="I7" s="23">
        <v>45686</v>
      </c>
      <c r="J7" s="17">
        <v>46021</v>
      </c>
      <c r="K7" s="15">
        <v>301</v>
      </c>
      <c r="L7" s="18">
        <v>20700000</v>
      </c>
      <c r="M7" s="19">
        <v>12</v>
      </c>
      <c r="N7" s="20"/>
      <c r="O7" s="20">
        <v>900000</v>
      </c>
      <c r="P7" s="20">
        <v>1800000</v>
      </c>
      <c r="Q7" s="20"/>
      <c r="R7" s="20">
        <v>1800000</v>
      </c>
      <c r="S7" s="21">
        <v>1800000</v>
      </c>
      <c r="T7" s="21">
        <v>1800000</v>
      </c>
      <c r="U7" s="20"/>
      <c r="V7" s="20"/>
      <c r="W7" s="20">
        <v>1800000</v>
      </c>
      <c r="X7" s="20">
        <v>1800000</v>
      </c>
      <c r="Y7" s="20"/>
      <c r="Z7" s="20"/>
      <c r="AA7" s="20">
        <v>1800000</v>
      </c>
      <c r="AB7" s="20"/>
      <c r="AC7" s="20">
        <v>1800000</v>
      </c>
      <c r="AD7" s="20"/>
      <c r="AE7" s="20">
        <v>1800000</v>
      </c>
      <c r="AF7" s="20">
        <v>1800000</v>
      </c>
      <c r="AG7" s="20"/>
      <c r="AH7" s="20" t="s">
        <v>72</v>
      </c>
      <c r="AI7" s="20"/>
      <c r="AJ7" s="20">
        <v>1800000</v>
      </c>
      <c r="AK7" s="20" t="e">
        <f t="shared" si="0"/>
        <v>#VALUE!</v>
      </c>
      <c r="AL7" s="131">
        <v>0</v>
      </c>
      <c r="AM7" s="13">
        <v>1</v>
      </c>
      <c r="AN7" s="13"/>
      <c r="AO7" s="13"/>
      <c r="AP7" s="13"/>
      <c r="AQ7" s="14" t="s">
        <v>32</v>
      </c>
      <c r="AR7" s="13"/>
      <c r="AS7" s="13"/>
      <c r="AT7" s="13"/>
      <c r="AU7" s="13"/>
      <c r="AV7" s="13"/>
      <c r="AW7" s="13"/>
      <c r="AX7" s="13"/>
      <c r="AY7" s="13"/>
      <c r="AZ7" s="13"/>
      <c r="BA7" s="13"/>
      <c r="BB7" s="13"/>
    </row>
    <row r="8" spans="1:54" ht="15.6" x14ac:dyDescent="0.3">
      <c r="A8" s="15">
        <v>7</v>
      </c>
      <c r="B8" s="15" t="s">
        <v>50</v>
      </c>
      <c r="C8" s="16">
        <v>31475449</v>
      </c>
      <c r="D8" s="132" t="s">
        <v>51</v>
      </c>
      <c r="E8" s="15" t="s">
        <v>52</v>
      </c>
      <c r="F8" s="15" t="s">
        <v>30</v>
      </c>
      <c r="G8" s="15" t="s">
        <v>53</v>
      </c>
      <c r="H8" s="23">
        <v>45686</v>
      </c>
      <c r="I8" s="23">
        <v>45686</v>
      </c>
      <c r="J8" s="17">
        <v>46006</v>
      </c>
      <c r="K8" s="15">
        <v>316</v>
      </c>
      <c r="L8" s="18">
        <v>43197000</v>
      </c>
      <c r="M8" s="19">
        <v>12</v>
      </c>
      <c r="N8" s="20"/>
      <c r="O8" s="20">
        <v>1963500</v>
      </c>
      <c r="P8" s="20">
        <v>3927000</v>
      </c>
      <c r="Q8" s="20"/>
      <c r="R8" s="20">
        <v>3927000</v>
      </c>
      <c r="S8" s="21">
        <v>3927000</v>
      </c>
      <c r="T8" s="21">
        <v>3927000</v>
      </c>
      <c r="U8" s="20"/>
      <c r="V8" s="20"/>
      <c r="W8" s="20">
        <v>3927000</v>
      </c>
      <c r="X8" s="20">
        <v>3927000</v>
      </c>
      <c r="Y8" s="20"/>
      <c r="Z8" s="20"/>
      <c r="AA8" s="20">
        <v>3927000</v>
      </c>
      <c r="AB8" s="20"/>
      <c r="AC8" s="20">
        <v>3927000</v>
      </c>
      <c r="AD8" s="20"/>
      <c r="AE8" s="20">
        <v>3927000</v>
      </c>
      <c r="AF8" s="20">
        <v>3927000</v>
      </c>
      <c r="AG8" s="20"/>
      <c r="AH8" s="20">
        <v>1963500</v>
      </c>
      <c r="AI8" s="20"/>
      <c r="AJ8" s="20"/>
      <c r="AK8" s="20">
        <f t="shared" si="0"/>
        <v>0</v>
      </c>
      <c r="AL8" s="131">
        <v>0</v>
      </c>
      <c r="AM8" s="13"/>
      <c r="AN8" s="13"/>
      <c r="AO8" s="13"/>
      <c r="AP8" s="13"/>
      <c r="AQ8" s="14" t="s">
        <v>32</v>
      </c>
      <c r="AR8" s="13"/>
      <c r="AS8" s="13"/>
      <c r="AT8" s="13"/>
      <c r="AU8" s="13"/>
      <c r="AV8" s="13"/>
      <c r="AW8" s="13"/>
      <c r="AX8" s="13"/>
      <c r="AY8" s="13"/>
      <c r="AZ8" s="13"/>
      <c r="BA8" s="13"/>
      <c r="BB8" s="13"/>
    </row>
    <row r="9" spans="1:54" ht="15.6" x14ac:dyDescent="0.3">
      <c r="A9" s="15">
        <v>8</v>
      </c>
      <c r="B9" s="15" t="s">
        <v>54</v>
      </c>
      <c r="C9" s="16">
        <v>1118289808</v>
      </c>
      <c r="D9" s="132" t="s">
        <v>55</v>
      </c>
      <c r="E9" s="15" t="s">
        <v>56</v>
      </c>
      <c r="F9" s="15" t="s">
        <v>30</v>
      </c>
      <c r="G9" s="15" t="s">
        <v>361</v>
      </c>
      <c r="H9" s="23">
        <v>45686</v>
      </c>
      <c r="I9" s="23">
        <v>45689</v>
      </c>
      <c r="J9" s="17">
        <v>46011</v>
      </c>
      <c r="K9" s="15">
        <v>318</v>
      </c>
      <c r="L9" s="18">
        <v>57233000</v>
      </c>
      <c r="M9" s="19">
        <v>12</v>
      </c>
      <c r="N9" s="20"/>
      <c r="O9" s="20">
        <v>2616500</v>
      </c>
      <c r="P9" s="20">
        <v>5200000</v>
      </c>
      <c r="Q9" s="20"/>
      <c r="R9" s="20">
        <v>5200000</v>
      </c>
      <c r="S9" s="21">
        <v>5200000</v>
      </c>
      <c r="T9" s="20"/>
      <c r="U9" s="21">
        <v>5200000</v>
      </c>
      <c r="V9" s="20"/>
      <c r="W9" s="20">
        <v>5200000</v>
      </c>
      <c r="X9" s="20">
        <v>5200000</v>
      </c>
      <c r="Y9" s="20"/>
      <c r="Z9" s="20"/>
      <c r="AA9" s="20">
        <v>5200000</v>
      </c>
      <c r="AB9" s="20"/>
      <c r="AC9" s="20">
        <v>5200000</v>
      </c>
      <c r="AD9" s="20"/>
      <c r="AE9" s="20">
        <v>5200000</v>
      </c>
      <c r="AF9" s="20">
        <v>5200000</v>
      </c>
      <c r="AG9" s="20"/>
      <c r="AH9" s="20" t="s">
        <v>72</v>
      </c>
      <c r="AI9" s="20">
        <v>2616500</v>
      </c>
      <c r="AJ9" s="20"/>
      <c r="AK9" s="20" t="e">
        <f t="shared" si="0"/>
        <v>#VALUE!</v>
      </c>
      <c r="AL9" s="131">
        <v>0</v>
      </c>
      <c r="AM9" s="13"/>
      <c r="AN9" s="13"/>
      <c r="AO9" s="13"/>
      <c r="AP9" s="13"/>
      <c r="AQ9" s="14" t="s">
        <v>43</v>
      </c>
      <c r="AR9" s="13"/>
      <c r="AS9" s="13"/>
      <c r="AT9" s="13"/>
      <c r="AU9" s="13"/>
      <c r="AV9" s="13"/>
      <c r="AW9" s="13"/>
      <c r="AX9" s="13"/>
      <c r="AY9" s="13"/>
      <c r="AZ9" s="13"/>
      <c r="BA9" s="13"/>
      <c r="BB9" s="13"/>
    </row>
    <row r="10" spans="1:54" ht="15.6" x14ac:dyDescent="0.3">
      <c r="A10" s="15">
        <v>9</v>
      </c>
      <c r="B10" s="24" t="s">
        <v>57</v>
      </c>
      <c r="C10" s="16">
        <v>1005785716</v>
      </c>
      <c r="D10" s="15" t="s">
        <v>58</v>
      </c>
      <c r="E10" s="15" t="s">
        <v>29</v>
      </c>
      <c r="F10" s="15" t="s">
        <v>30</v>
      </c>
      <c r="G10" s="15" t="s">
        <v>59</v>
      </c>
      <c r="H10" s="23">
        <v>45687</v>
      </c>
      <c r="I10" s="23">
        <v>45687</v>
      </c>
      <c r="J10" s="17">
        <v>46006</v>
      </c>
      <c r="K10" s="15">
        <v>315</v>
      </c>
      <c r="L10" s="18">
        <v>26620000</v>
      </c>
      <c r="M10" s="19">
        <v>12</v>
      </c>
      <c r="N10" s="20"/>
      <c r="O10" s="20">
        <v>1210000</v>
      </c>
      <c r="P10" s="20">
        <v>2420000</v>
      </c>
      <c r="Q10" s="20"/>
      <c r="R10" s="20">
        <v>2420000</v>
      </c>
      <c r="S10" s="21">
        <v>2420000</v>
      </c>
      <c r="T10" s="21">
        <v>2420000</v>
      </c>
      <c r="U10" s="20"/>
      <c r="V10" s="20"/>
      <c r="W10" s="20">
        <v>2420000</v>
      </c>
      <c r="X10" s="20">
        <v>2420000</v>
      </c>
      <c r="Y10" s="20"/>
      <c r="Z10" s="20"/>
      <c r="AA10" s="20">
        <v>2420000</v>
      </c>
      <c r="AB10" s="20"/>
      <c r="AC10" s="20">
        <v>2420000</v>
      </c>
      <c r="AD10" s="20"/>
      <c r="AE10" s="20">
        <v>2420000</v>
      </c>
      <c r="AF10" s="20">
        <v>2420000</v>
      </c>
      <c r="AG10" s="20"/>
      <c r="AH10" s="20" t="s">
        <v>72</v>
      </c>
      <c r="AI10" s="20"/>
      <c r="AJ10" s="20">
        <v>2420000</v>
      </c>
      <c r="AK10" s="20" t="e">
        <f t="shared" si="0"/>
        <v>#VALUE!</v>
      </c>
      <c r="AL10" s="131">
        <v>1210000</v>
      </c>
      <c r="AM10" s="13">
        <v>1</v>
      </c>
      <c r="AN10" s="13"/>
      <c r="AO10" s="13"/>
      <c r="AP10" s="13"/>
      <c r="AQ10" s="14" t="s">
        <v>43</v>
      </c>
      <c r="AR10" s="13"/>
      <c r="AS10" s="13"/>
      <c r="AT10" s="13"/>
      <c r="AU10" s="13"/>
      <c r="AV10" s="13"/>
      <c r="AW10" s="13"/>
      <c r="AX10" s="13"/>
      <c r="AY10" s="13"/>
      <c r="AZ10" s="13"/>
      <c r="BA10" s="13"/>
      <c r="BB10" s="13"/>
    </row>
    <row r="11" spans="1:54" ht="15.6" x14ac:dyDescent="0.3">
      <c r="A11" s="15">
        <v>10</v>
      </c>
      <c r="B11" s="24" t="s">
        <v>60</v>
      </c>
      <c r="C11" s="16">
        <v>1118298717</v>
      </c>
      <c r="D11" s="15" t="s">
        <v>61</v>
      </c>
      <c r="E11" s="15" t="s">
        <v>62</v>
      </c>
      <c r="F11" s="15" t="s">
        <v>30</v>
      </c>
      <c r="G11" s="15" t="s">
        <v>63</v>
      </c>
      <c r="H11" s="23">
        <v>45687</v>
      </c>
      <c r="I11" s="23">
        <v>45687</v>
      </c>
      <c r="J11" s="17">
        <v>46006</v>
      </c>
      <c r="K11" s="15">
        <v>315</v>
      </c>
      <c r="L11" s="18">
        <v>26620000</v>
      </c>
      <c r="M11" s="19">
        <v>12</v>
      </c>
      <c r="N11" s="20"/>
      <c r="O11" s="20">
        <v>1210000</v>
      </c>
      <c r="P11" s="20">
        <v>2420000</v>
      </c>
      <c r="Q11" s="20"/>
      <c r="R11" s="20">
        <v>2420000</v>
      </c>
      <c r="S11" s="21">
        <v>2420000</v>
      </c>
      <c r="T11" s="21">
        <v>2420000</v>
      </c>
      <c r="U11" s="20"/>
      <c r="V11" s="20"/>
      <c r="W11" s="20">
        <v>2420000</v>
      </c>
      <c r="X11" s="20">
        <v>2420000</v>
      </c>
      <c r="Y11" s="20"/>
      <c r="Z11" s="20"/>
      <c r="AA11" s="20">
        <v>2420000</v>
      </c>
      <c r="AB11" s="20"/>
      <c r="AC11" s="20">
        <v>2420000</v>
      </c>
      <c r="AD11" s="20"/>
      <c r="AE11" s="20">
        <v>2420000</v>
      </c>
      <c r="AF11" s="20">
        <v>2420000</v>
      </c>
      <c r="AG11" s="20"/>
      <c r="AH11" s="20">
        <v>1210000</v>
      </c>
      <c r="AI11" s="20"/>
      <c r="AJ11" s="20"/>
      <c r="AK11" s="20">
        <f t="shared" si="0"/>
        <v>0</v>
      </c>
      <c r="AL11" s="131">
        <v>0</v>
      </c>
      <c r="AM11" s="13"/>
      <c r="AN11" s="13"/>
      <c r="AO11" s="13"/>
      <c r="AP11" s="13"/>
      <c r="AQ11" s="14" t="s">
        <v>32</v>
      </c>
      <c r="AR11" s="13"/>
      <c r="AS11" s="13"/>
      <c r="AT11" s="13"/>
      <c r="AU11" s="13"/>
      <c r="AV11" s="13"/>
      <c r="AW11" s="13"/>
      <c r="AX11" s="13"/>
      <c r="AY11" s="13"/>
      <c r="AZ11" s="13"/>
      <c r="BA11" s="13"/>
      <c r="BB11" s="13"/>
    </row>
    <row r="12" spans="1:54" ht="15.6" x14ac:dyDescent="0.3">
      <c r="A12" s="15">
        <v>11</v>
      </c>
      <c r="B12" s="24" t="s">
        <v>64</v>
      </c>
      <c r="C12" s="16">
        <v>1118287494</v>
      </c>
      <c r="D12" s="15" t="s">
        <v>65</v>
      </c>
      <c r="E12" s="15" t="s">
        <v>66</v>
      </c>
      <c r="F12" s="15" t="s">
        <v>67</v>
      </c>
      <c r="G12" s="15" t="s">
        <v>31</v>
      </c>
      <c r="H12" s="23">
        <v>45687</v>
      </c>
      <c r="I12" s="23">
        <v>45687</v>
      </c>
      <c r="J12" s="17">
        <v>46006</v>
      </c>
      <c r="K12" s="15">
        <v>315</v>
      </c>
      <c r="L12" s="18">
        <v>26620000</v>
      </c>
      <c r="M12" s="19">
        <v>12</v>
      </c>
      <c r="N12" s="20"/>
      <c r="O12" s="20">
        <v>1210000</v>
      </c>
      <c r="P12" s="20">
        <v>2420000</v>
      </c>
      <c r="Q12" s="20"/>
      <c r="R12" s="20">
        <v>2420000</v>
      </c>
      <c r="S12" s="21">
        <v>2420000</v>
      </c>
      <c r="T12" s="21">
        <v>2420000</v>
      </c>
      <c r="U12" s="20"/>
      <c r="V12" s="20"/>
      <c r="W12" s="20">
        <v>2420000</v>
      </c>
      <c r="X12" s="20">
        <v>2420000</v>
      </c>
      <c r="Y12" s="20"/>
      <c r="Z12" s="20"/>
      <c r="AA12" s="20">
        <v>2420000</v>
      </c>
      <c r="AB12" s="20"/>
      <c r="AC12" s="20">
        <v>2420000</v>
      </c>
      <c r="AD12" s="20"/>
      <c r="AE12" s="20">
        <v>2420000</v>
      </c>
      <c r="AF12" s="20">
        <v>2420000</v>
      </c>
      <c r="AG12" s="20"/>
      <c r="AH12" s="20" t="s">
        <v>72</v>
      </c>
      <c r="AI12" s="20"/>
      <c r="AJ12" s="20">
        <v>2420000</v>
      </c>
      <c r="AK12" s="20" t="e">
        <f t="shared" si="0"/>
        <v>#VALUE!</v>
      </c>
      <c r="AL12" s="131">
        <v>1210000</v>
      </c>
      <c r="AM12" s="13">
        <v>1</v>
      </c>
      <c r="AN12" s="13"/>
      <c r="AO12" s="13"/>
      <c r="AP12" s="13"/>
      <c r="AQ12" s="14" t="s">
        <v>43</v>
      </c>
      <c r="AR12" s="13"/>
      <c r="AS12" s="13"/>
      <c r="AT12" s="13"/>
      <c r="AU12" s="13"/>
      <c r="AV12" s="13"/>
      <c r="AW12" s="13"/>
      <c r="AX12" s="13"/>
      <c r="AY12" s="13"/>
      <c r="AZ12" s="13"/>
      <c r="BA12" s="13"/>
      <c r="BB12" s="13"/>
    </row>
    <row r="13" spans="1:54" ht="15.6" x14ac:dyDescent="0.3">
      <c r="A13" s="15">
        <v>12</v>
      </c>
      <c r="B13" s="24" t="s">
        <v>68</v>
      </c>
      <c r="C13" s="16">
        <v>31485502</v>
      </c>
      <c r="D13" s="133" t="s">
        <v>69</v>
      </c>
      <c r="E13" s="15" t="s">
        <v>35</v>
      </c>
      <c r="F13" s="15" t="s">
        <v>30</v>
      </c>
      <c r="G13" s="15" t="s">
        <v>53</v>
      </c>
      <c r="H13" s="23">
        <v>45687</v>
      </c>
      <c r="I13" s="23">
        <v>45687</v>
      </c>
      <c r="J13" s="17">
        <v>46006</v>
      </c>
      <c r="K13" s="15">
        <v>315</v>
      </c>
      <c r="L13" s="18">
        <v>23100000</v>
      </c>
      <c r="M13" s="19">
        <v>12</v>
      </c>
      <c r="N13" s="20"/>
      <c r="O13" s="20">
        <v>1050000</v>
      </c>
      <c r="P13" s="20">
        <v>2100000</v>
      </c>
      <c r="Q13" s="20"/>
      <c r="R13" s="20">
        <v>2100000</v>
      </c>
      <c r="S13" s="21">
        <v>2100000</v>
      </c>
      <c r="T13" s="21">
        <v>2100000</v>
      </c>
      <c r="U13" s="20"/>
      <c r="V13" s="20"/>
      <c r="W13" s="20">
        <v>2100000</v>
      </c>
      <c r="X13" s="20">
        <v>2100000</v>
      </c>
      <c r="Y13" s="20"/>
      <c r="Z13" s="20"/>
      <c r="AA13" s="20">
        <v>2100000</v>
      </c>
      <c r="AB13" s="20"/>
      <c r="AC13" s="20">
        <v>2100000</v>
      </c>
      <c r="AD13" s="20"/>
      <c r="AE13" s="20">
        <v>2100000</v>
      </c>
      <c r="AF13" s="20">
        <v>2100000</v>
      </c>
      <c r="AG13" s="20"/>
      <c r="AH13" s="20">
        <v>1050000</v>
      </c>
      <c r="AI13" s="20"/>
      <c r="AJ13" s="20"/>
      <c r="AK13" s="20">
        <f t="shared" si="0"/>
        <v>0</v>
      </c>
      <c r="AL13" s="131">
        <v>0</v>
      </c>
      <c r="AM13" s="13"/>
      <c r="AN13" s="13"/>
      <c r="AO13" s="13"/>
      <c r="AP13" s="13" t="s">
        <v>362</v>
      </c>
      <c r="AQ13" s="14" t="s">
        <v>32</v>
      </c>
      <c r="AR13" s="13"/>
      <c r="AS13" s="13"/>
      <c r="AT13" s="13"/>
      <c r="AU13" s="13"/>
      <c r="AV13" s="13"/>
      <c r="AW13" s="13"/>
      <c r="AX13" s="13"/>
      <c r="AY13" s="13"/>
      <c r="AZ13" s="13"/>
      <c r="BA13" s="13"/>
      <c r="BB13" s="13"/>
    </row>
    <row r="14" spans="1:54" ht="15.6" x14ac:dyDescent="0.3">
      <c r="A14" s="15">
        <v>13</v>
      </c>
      <c r="B14" s="24" t="s">
        <v>70</v>
      </c>
      <c r="C14" s="16">
        <v>1109545940</v>
      </c>
      <c r="D14" s="132" t="s">
        <v>71</v>
      </c>
      <c r="E14" s="15" t="s">
        <v>48</v>
      </c>
      <c r="F14" s="15" t="s">
        <v>30</v>
      </c>
      <c r="G14" s="15" t="s">
        <v>49</v>
      </c>
      <c r="H14" s="23">
        <v>45688</v>
      </c>
      <c r="I14" s="23">
        <v>45688</v>
      </c>
      <c r="J14" s="17">
        <v>45853</v>
      </c>
      <c r="K14" s="15">
        <v>165</v>
      </c>
      <c r="L14" s="18">
        <v>10800000</v>
      </c>
      <c r="M14" s="19">
        <v>7</v>
      </c>
      <c r="N14" s="20"/>
      <c r="O14" s="20">
        <v>900000</v>
      </c>
      <c r="P14" s="20">
        <v>1800000</v>
      </c>
      <c r="Q14" s="20"/>
      <c r="R14" s="20">
        <v>1800000</v>
      </c>
      <c r="S14" s="21">
        <v>1800000</v>
      </c>
      <c r="T14" s="21">
        <v>1800000</v>
      </c>
      <c r="U14" s="20"/>
      <c r="V14" s="20"/>
      <c r="W14" s="20" t="s">
        <v>72</v>
      </c>
      <c r="X14" s="20" t="s">
        <v>72</v>
      </c>
      <c r="Y14" s="20"/>
      <c r="Z14" s="20"/>
      <c r="AA14" s="20" t="s">
        <v>72</v>
      </c>
      <c r="AB14" s="20"/>
      <c r="AC14" s="20" t="s">
        <v>72</v>
      </c>
      <c r="AD14" s="20"/>
      <c r="AE14" s="20">
        <v>1800000</v>
      </c>
      <c r="AF14" s="20">
        <v>1800000</v>
      </c>
      <c r="AG14" s="20"/>
      <c r="AH14" s="20" t="s">
        <v>72</v>
      </c>
      <c r="AI14" s="20"/>
      <c r="AJ14" s="20">
        <v>1800000</v>
      </c>
      <c r="AK14" s="20" t="e">
        <f t="shared" si="0"/>
        <v>#VALUE!</v>
      </c>
      <c r="AL14" s="131">
        <v>2700000</v>
      </c>
      <c r="AM14" s="13">
        <v>1</v>
      </c>
      <c r="AN14" s="13"/>
      <c r="AO14" s="13"/>
      <c r="AP14" s="13"/>
      <c r="AQ14" s="14" t="s">
        <v>32</v>
      </c>
      <c r="AR14" s="13"/>
      <c r="AS14" s="13"/>
      <c r="AT14" s="13"/>
      <c r="AU14" s="13"/>
      <c r="AV14" s="13"/>
      <c r="AW14" s="13"/>
      <c r="AX14" s="13"/>
      <c r="AY14" s="13"/>
      <c r="AZ14" s="13"/>
      <c r="BA14" s="13"/>
      <c r="BB14" s="13"/>
    </row>
    <row r="15" spans="1:54" ht="15.6" x14ac:dyDescent="0.3">
      <c r="A15" s="15">
        <v>14</v>
      </c>
      <c r="B15" s="24" t="s">
        <v>73</v>
      </c>
      <c r="C15" s="16">
        <v>16454607</v>
      </c>
      <c r="D15" s="134" t="s">
        <v>74</v>
      </c>
      <c r="E15" s="15" t="s">
        <v>75</v>
      </c>
      <c r="F15" s="15" t="s">
        <v>76</v>
      </c>
      <c r="G15" s="15" t="s">
        <v>77</v>
      </c>
      <c r="H15" s="23">
        <v>45688</v>
      </c>
      <c r="I15" s="23">
        <v>45688</v>
      </c>
      <c r="J15" s="17">
        <v>46006</v>
      </c>
      <c r="K15" s="15">
        <v>315</v>
      </c>
      <c r="L15" s="18">
        <v>19800000</v>
      </c>
      <c r="M15" s="19">
        <v>12</v>
      </c>
      <c r="N15" s="20"/>
      <c r="O15" s="20">
        <v>900000</v>
      </c>
      <c r="P15" s="20">
        <v>1800000</v>
      </c>
      <c r="Q15" s="20"/>
      <c r="R15" s="20">
        <v>1800000</v>
      </c>
      <c r="S15" s="21">
        <v>1800000</v>
      </c>
      <c r="T15" s="21">
        <v>1800000</v>
      </c>
      <c r="U15" s="20"/>
      <c r="V15" s="20"/>
      <c r="W15" s="20">
        <v>1800000</v>
      </c>
      <c r="X15" s="20">
        <v>1800000</v>
      </c>
      <c r="Y15" s="20"/>
      <c r="Z15" s="20"/>
      <c r="AA15" s="20">
        <v>1800000</v>
      </c>
      <c r="AB15" s="20"/>
      <c r="AC15" s="20">
        <v>1800000</v>
      </c>
      <c r="AD15" s="20"/>
      <c r="AE15" s="20">
        <v>1800000</v>
      </c>
      <c r="AF15" s="20">
        <v>1800000</v>
      </c>
      <c r="AG15" s="20"/>
      <c r="AH15" s="20">
        <v>900000</v>
      </c>
      <c r="AI15" s="20"/>
      <c r="AJ15" s="20"/>
      <c r="AK15" s="20">
        <f t="shared" si="0"/>
        <v>0</v>
      </c>
      <c r="AL15" s="131">
        <v>0</v>
      </c>
      <c r="AM15" s="13"/>
      <c r="AN15" s="13"/>
      <c r="AO15" s="13"/>
      <c r="AP15" s="13" t="s">
        <v>363</v>
      </c>
      <c r="AQ15" s="14" t="s">
        <v>43</v>
      </c>
      <c r="AR15" s="13"/>
      <c r="AS15" s="13"/>
      <c r="AT15" s="13"/>
      <c r="AU15" s="13"/>
      <c r="AV15" s="13"/>
      <c r="AW15" s="13"/>
      <c r="AX15" s="13"/>
      <c r="AY15" s="13"/>
      <c r="AZ15" s="13"/>
      <c r="BA15" s="13"/>
      <c r="BB15" s="13"/>
    </row>
    <row r="16" spans="1:54" ht="15.75" customHeight="1" x14ac:dyDescent="0.3">
      <c r="A16" s="15">
        <v>15</v>
      </c>
      <c r="B16" s="24" t="s">
        <v>78</v>
      </c>
      <c r="C16" s="16">
        <v>1118301461</v>
      </c>
      <c r="D16" s="132" t="s">
        <v>79</v>
      </c>
      <c r="E16" s="15" t="s">
        <v>75</v>
      </c>
      <c r="F16" s="15" t="s">
        <v>39</v>
      </c>
      <c r="G16" s="15" t="s">
        <v>80</v>
      </c>
      <c r="H16" s="23">
        <v>45688</v>
      </c>
      <c r="I16" s="23">
        <v>45688</v>
      </c>
      <c r="J16" s="17">
        <v>46006</v>
      </c>
      <c r="K16" s="15">
        <v>315</v>
      </c>
      <c r="L16" s="18">
        <v>19800000</v>
      </c>
      <c r="M16" s="19">
        <v>12</v>
      </c>
      <c r="N16" s="20"/>
      <c r="O16" s="20">
        <v>900000</v>
      </c>
      <c r="P16" s="20">
        <v>1800000</v>
      </c>
      <c r="Q16" s="20"/>
      <c r="R16" s="20">
        <v>1800000</v>
      </c>
      <c r="S16" s="21">
        <v>1800000</v>
      </c>
      <c r="T16" s="21">
        <v>1800000</v>
      </c>
      <c r="U16" s="20"/>
      <c r="V16" s="20"/>
      <c r="W16" s="20">
        <v>1800000</v>
      </c>
      <c r="X16" s="20">
        <v>1800000</v>
      </c>
      <c r="Y16" s="20"/>
      <c r="Z16" s="20"/>
      <c r="AA16" s="20">
        <v>1800000</v>
      </c>
      <c r="AB16" s="20"/>
      <c r="AC16" s="20">
        <v>1800000</v>
      </c>
      <c r="AD16" s="20"/>
      <c r="AE16" s="20">
        <v>1800000</v>
      </c>
      <c r="AF16" s="20">
        <v>1800000</v>
      </c>
      <c r="AG16" s="20"/>
      <c r="AH16" s="20" t="s">
        <v>72</v>
      </c>
      <c r="AI16" s="20">
        <v>900000</v>
      </c>
      <c r="AJ16" s="20"/>
      <c r="AK16" s="20" t="e">
        <f t="shared" si="0"/>
        <v>#VALUE!</v>
      </c>
      <c r="AL16" s="131">
        <v>0</v>
      </c>
      <c r="AM16" s="13"/>
      <c r="AN16" s="13"/>
      <c r="AO16" s="13"/>
      <c r="AP16" s="13" t="s">
        <v>363</v>
      </c>
      <c r="AQ16" s="14" t="s">
        <v>43</v>
      </c>
      <c r="AR16" s="13"/>
      <c r="AS16" s="13"/>
      <c r="AT16" s="13"/>
      <c r="AU16" s="13"/>
      <c r="AV16" s="13"/>
      <c r="AW16" s="13"/>
      <c r="AX16" s="13"/>
      <c r="AY16" s="13"/>
      <c r="AZ16" s="13"/>
      <c r="BA16" s="13"/>
      <c r="BB16" s="13"/>
    </row>
    <row r="17" spans="1:54" ht="15.75" customHeight="1" x14ac:dyDescent="0.3">
      <c r="A17" s="15">
        <v>16</v>
      </c>
      <c r="B17" s="24" t="s">
        <v>81</v>
      </c>
      <c r="C17" s="16">
        <v>94193787</v>
      </c>
      <c r="D17" s="15" t="s">
        <v>82</v>
      </c>
      <c r="E17" s="15" t="s">
        <v>75</v>
      </c>
      <c r="F17" s="15" t="s">
        <v>76</v>
      </c>
      <c r="G17" s="15" t="s">
        <v>77</v>
      </c>
      <c r="H17" s="23">
        <v>45688</v>
      </c>
      <c r="I17" s="23">
        <v>45688</v>
      </c>
      <c r="J17" s="17">
        <v>46006</v>
      </c>
      <c r="K17" s="15">
        <v>315</v>
      </c>
      <c r="L17" s="18">
        <v>19800000</v>
      </c>
      <c r="M17" s="19">
        <v>12</v>
      </c>
      <c r="N17" s="20"/>
      <c r="O17" s="20">
        <v>900000</v>
      </c>
      <c r="P17" s="20">
        <v>1800000</v>
      </c>
      <c r="Q17" s="20"/>
      <c r="R17" s="20">
        <v>1800000</v>
      </c>
      <c r="S17" s="21">
        <v>1800000</v>
      </c>
      <c r="T17" s="21">
        <v>1800000</v>
      </c>
      <c r="U17" s="20"/>
      <c r="V17" s="20"/>
      <c r="W17" s="20">
        <v>1800000</v>
      </c>
      <c r="X17" s="20">
        <v>1800000</v>
      </c>
      <c r="Y17" s="20"/>
      <c r="Z17" s="20"/>
      <c r="AA17" s="20">
        <v>1800000</v>
      </c>
      <c r="AB17" s="20"/>
      <c r="AC17" s="20">
        <v>1800000</v>
      </c>
      <c r="AD17" s="20"/>
      <c r="AE17" s="20">
        <v>1800000</v>
      </c>
      <c r="AF17" s="20">
        <v>1800000</v>
      </c>
      <c r="AG17" s="20"/>
      <c r="AH17" s="20">
        <v>900000</v>
      </c>
      <c r="AI17" s="20"/>
      <c r="AJ17" s="20"/>
      <c r="AK17" s="20">
        <f t="shared" si="0"/>
        <v>0</v>
      </c>
      <c r="AL17" s="131">
        <v>0</v>
      </c>
      <c r="AM17" s="13"/>
      <c r="AN17" s="13"/>
      <c r="AO17" s="13"/>
      <c r="AP17" s="13" t="s">
        <v>363</v>
      </c>
      <c r="AQ17" s="14" t="s">
        <v>43</v>
      </c>
      <c r="AR17" s="13"/>
      <c r="AS17" s="13"/>
      <c r="AT17" s="13"/>
      <c r="AU17" s="13"/>
      <c r="AV17" s="13"/>
      <c r="AW17" s="13"/>
      <c r="AX17" s="13"/>
      <c r="AY17" s="13"/>
      <c r="AZ17" s="13"/>
      <c r="BA17" s="13"/>
      <c r="BB17" s="13"/>
    </row>
    <row r="18" spans="1:54" ht="15.6" x14ac:dyDescent="0.3">
      <c r="A18" s="15">
        <v>17</v>
      </c>
      <c r="B18" s="24" t="s">
        <v>364</v>
      </c>
      <c r="C18" s="16">
        <v>31479215</v>
      </c>
      <c r="D18" s="133" t="s">
        <v>84</v>
      </c>
      <c r="E18" s="15" t="s">
        <v>75</v>
      </c>
      <c r="F18" s="15" t="s">
        <v>39</v>
      </c>
      <c r="G18" s="15" t="s">
        <v>80</v>
      </c>
      <c r="H18" s="23">
        <v>45688</v>
      </c>
      <c r="I18" s="23">
        <v>45688</v>
      </c>
      <c r="J18" s="17">
        <v>46021</v>
      </c>
      <c r="K18" s="15">
        <v>315</v>
      </c>
      <c r="L18" s="18">
        <v>19800000</v>
      </c>
      <c r="M18" s="19">
        <v>12</v>
      </c>
      <c r="N18" s="20"/>
      <c r="O18" s="20">
        <v>900000</v>
      </c>
      <c r="P18" s="20">
        <v>1800000</v>
      </c>
      <c r="Q18" s="20"/>
      <c r="R18" s="20">
        <v>1800000</v>
      </c>
      <c r="S18" s="21">
        <v>1800000</v>
      </c>
      <c r="T18" s="21">
        <v>1800000</v>
      </c>
      <c r="U18" s="20"/>
      <c r="V18" s="20"/>
      <c r="W18" s="20">
        <v>1800000</v>
      </c>
      <c r="X18" s="20">
        <v>1800000</v>
      </c>
      <c r="Y18" s="20"/>
      <c r="Z18" s="20"/>
      <c r="AA18" s="20">
        <v>1800000</v>
      </c>
      <c r="AB18" s="20"/>
      <c r="AC18" s="20">
        <v>1800000</v>
      </c>
      <c r="AD18" s="20"/>
      <c r="AE18" s="20">
        <v>1800000</v>
      </c>
      <c r="AF18" s="20">
        <v>1800000</v>
      </c>
      <c r="AG18" s="20"/>
      <c r="AH18" s="20" t="s">
        <v>72</v>
      </c>
      <c r="AI18" s="20"/>
      <c r="AJ18" s="20">
        <v>1800000</v>
      </c>
      <c r="AK18" s="20" t="e">
        <f t="shared" si="0"/>
        <v>#VALUE!</v>
      </c>
      <c r="AL18" s="13">
        <v>900000</v>
      </c>
      <c r="AM18" s="63"/>
      <c r="AN18" s="63"/>
      <c r="AO18" s="63"/>
      <c r="AP18" s="63" t="s">
        <v>363</v>
      </c>
      <c r="AQ18" s="62" t="s">
        <v>32</v>
      </c>
      <c r="AR18" s="13"/>
      <c r="AS18" s="13"/>
      <c r="AT18" s="13"/>
      <c r="AU18" s="13"/>
      <c r="AV18" s="13"/>
      <c r="AW18" s="13"/>
      <c r="AX18" s="13"/>
      <c r="AY18" s="13"/>
      <c r="AZ18" s="13"/>
      <c r="BA18" s="13"/>
      <c r="BB18" s="13"/>
    </row>
    <row r="19" spans="1:54" ht="15.6" x14ac:dyDescent="0.3">
      <c r="A19" s="65">
        <v>17</v>
      </c>
      <c r="B19" s="91" t="s">
        <v>365</v>
      </c>
      <c r="C19" s="64">
        <v>29120768</v>
      </c>
      <c r="D19" s="65" t="s">
        <v>84</v>
      </c>
      <c r="E19" s="65" t="s">
        <v>75</v>
      </c>
      <c r="F19" s="65" t="s">
        <v>39</v>
      </c>
      <c r="G19" s="65" t="s">
        <v>80</v>
      </c>
      <c r="H19" s="66">
        <v>45688</v>
      </c>
      <c r="I19" s="66">
        <v>45688</v>
      </c>
      <c r="J19" s="67">
        <v>46006</v>
      </c>
      <c r="K19" s="65">
        <v>315</v>
      </c>
      <c r="L19" s="72">
        <v>19800000</v>
      </c>
      <c r="M19" s="69">
        <v>12</v>
      </c>
      <c r="N19" s="70"/>
      <c r="O19" s="70">
        <v>900000</v>
      </c>
      <c r="P19" s="70">
        <v>1800000</v>
      </c>
      <c r="Q19" s="70"/>
      <c r="R19" s="70">
        <v>1800000</v>
      </c>
      <c r="S19" s="135">
        <v>1800000</v>
      </c>
      <c r="T19" s="135">
        <v>1800000</v>
      </c>
      <c r="U19" s="70"/>
      <c r="V19" s="70"/>
      <c r="W19" s="70">
        <v>1800000</v>
      </c>
      <c r="X19" s="70">
        <v>1800000</v>
      </c>
      <c r="Y19" s="70"/>
      <c r="Z19" s="70"/>
      <c r="AA19" s="70">
        <v>1800000</v>
      </c>
      <c r="AB19" s="70"/>
      <c r="AC19" s="70" t="s">
        <v>72</v>
      </c>
      <c r="AD19" s="70"/>
      <c r="AE19" s="70" t="s">
        <v>72</v>
      </c>
      <c r="AF19" s="70"/>
      <c r="AG19" s="70"/>
      <c r="AH19" s="70" t="s">
        <v>72</v>
      </c>
      <c r="AI19" s="70"/>
      <c r="AJ19" s="70"/>
      <c r="AK19" s="20" t="s">
        <v>72</v>
      </c>
      <c r="AL19" s="63" t="s">
        <v>366</v>
      </c>
      <c r="AM19" s="13">
        <v>1</v>
      </c>
      <c r="AN19" s="13"/>
      <c r="AO19" s="13"/>
      <c r="AP19" s="13" t="s">
        <v>363</v>
      </c>
      <c r="AQ19" s="14" t="s">
        <v>32</v>
      </c>
      <c r="AR19" s="13"/>
      <c r="AS19" s="13"/>
      <c r="AT19" s="13"/>
      <c r="AU19" s="13"/>
      <c r="AV19" s="13"/>
      <c r="AW19" s="13"/>
      <c r="AX19" s="13"/>
      <c r="AY19" s="13"/>
      <c r="AZ19" s="13"/>
      <c r="BA19" s="13"/>
      <c r="BB19" s="13"/>
    </row>
    <row r="20" spans="1:54" ht="15.75" customHeight="1" x14ac:dyDescent="0.3">
      <c r="A20" s="15">
        <v>18</v>
      </c>
      <c r="B20" s="24" t="s">
        <v>85</v>
      </c>
      <c r="C20" s="16">
        <v>27149631</v>
      </c>
      <c r="D20" s="133" t="s">
        <v>86</v>
      </c>
      <c r="E20" s="15" t="s">
        <v>75</v>
      </c>
      <c r="F20" s="15" t="s">
        <v>39</v>
      </c>
      <c r="G20" s="15" t="s">
        <v>80</v>
      </c>
      <c r="H20" s="23">
        <v>45688</v>
      </c>
      <c r="I20" s="23">
        <v>45688</v>
      </c>
      <c r="J20" s="17">
        <v>46006</v>
      </c>
      <c r="K20" s="15">
        <v>315</v>
      </c>
      <c r="L20" s="18">
        <v>19800000</v>
      </c>
      <c r="M20" s="19">
        <v>12</v>
      </c>
      <c r="N20" s="20"/>
      <c r="O20" s="20">
        <v>900000</v>
      </c>
      <c r="P20" s="20">
        <v>1800000</v>
      </c>
      <c r="Q20" s="20"/>
      <c r="R20" s="20">
        <v>1800000</v>
      </c>
      <c r="S20" s="21">
        <v>1800000</v>
      </c>
      <c r="T20" s="21">
        <v>1800000</v>
      </c>
      <c r="U20" s="20"/>
      <c r="V20" s="20"/>
      <c r="W20" s="20">
        <v>1800000</v>
      </c>
      <c r="X20" s="20">
        <v>1800000</v>
      </c>
      <c r="Y20" s="20"/>
      <c r="Z20" s="20"/>
      <c r="AA20" s="20">
        <v>1800000</v>
      </c>
      <c r="AB20" s="20"/>
      <c r="AC20" s="20">
        <v>1800000</v>
      </c>
      <c r="AD20" s="20"/>
      <c r="AE20" s="20">
        <v>1800000</v>
      </c>
      <c r="AF20" s="20">
        <v>1800000</v>
      </c>
      <c r="AG20" s="20"/>
      <c r="AH20" s="20">
        <v>900000</v>
      </c>
      <c r="AI20" s="20"/>
      <c r="AJ20" s="20"/>
      <c r="AK20" s="20">
        <f t="shared" ref="AK20:AK130" si="1">(L20+AL20)-N20-O20-P20-Q20-R20-S20-T20-U20-V20-W20-X20-Y20-Z20-AA20-AB20-AC20-AD20-AE20-AF20-AG20-AH20-AI20-AJ20</f>
        <v>0</v>
      </c>
      <c r="AL20" s="13">
        <v>0</v>
      </c>
      <c r="AM20" s="13"/>
      <c r="AN20" s="13"/>
      <c r="AO20" s="13"/>
      <c r="AP20" s="13"/>
      <c r="AQ20" s="14" t="s">
        <v>32</v>
      </c>
      <c r="AR20" s="13"/>
      <c r="AS20" s="13"/>
      <c r="AT20" s="13"/>
      <c r="AU20" s="13"/>
      <c r="AV20" s="13"/>
      <c r="AW20" s="13"/>
      <c r="AX20" s="13"/>
      <c r="AY20" s="13"/>
      <c r="AZ20" s="13"/>
      <c r="BA20" s="13"/>
      <c r="BB20" s="13"/>
    </row>
    <row r="21" spans="1:54" ht="15.75" customHeight="1" x14ac:dyDescent="0.3">
      <c r="A21" s="15">
        <v>19</v>
      </c>
      <c r="B21" s="24" t="s">
        <v>87</v>
      </c>
      <c r="C21" s="16">
        <v>6549670</v>
      </c>
      <c r="D21" s="133" t="s">
        <v>88</v>
      </c>
      <c r="E21" s="15" t="s">
        <v>89</v>
      </c>
      <c r="F21" s="15" t="s">
        <v>30</v>
      </c>
      <c r="G21" s="15" t="s">
        <v>90</v>
      </c>
      <c r="H21" s="23">
        <v>45688</v>
      </c>
      <c r="I21" s="23">
        <v>45688</v>
      </c>
      <c r="J21" s="17">
        <v>46006</v>
      </c>
      <c r="K21" s="15">
        <v>315</v>
      </c>
      <c r="L21" s="18">
        <v>43197000</v>
      </c>
      <c r="M21" s="19">
        <v>12</v>
      </c>
      <c r="N21" s="20"/>
      <c r="O21" s="20">
        <v>1963500</v>
      </c>
      <c r="P21" s="20">
        <v>3927000</v>
      </c>
      <c r="Q21" s="20"/>
      <c r="R21" s="20">
        <v>3927000</v>
      </c>
      <c r="S21" s="21">
        <v>3927000</v>
      </c>
      <c r="T21" s="21">
        <v>3927000</v>
      </c>
      <c r="U21" s="20"/>
      <c r="V21" s="20"/>
      <c r="W21" s="20">
        <v>3927000</v>
      </c>
      <c r="X21" s="20">
        <v>3927000</v>
      </c>
      <c r="Y21" s="20"/>
      <c r="Z21" s="20"/>
      <c r="AA21" s="20">
        <v>3927000</v>
      </c>
      <c r="AB21" s="20"/>
      <c r="AC21" s="20">
        <v>3927000</v>
      </c>
      <c r="AD21" s="20"/>
      <c r="AE21" s="20">
        <v>3927000</v>
      </c>
      <c r="AF21" s="20">
        <v>3927000</v>
      </c>
      <c r="AG21" s="20"/>
      <c r="AH21" s="20" t="s">
        <v>72</v>
      </c>
      <c r="AI21" s="20"/>
      <c r="AJ21" s="20">
        <v>3927000</v>
      </c>
      <c r="AK21" s="20" t="e">
        <f t="shared" si="1"/>
        <v>#VALUE!</v>
      </c>
      <c r="AL21" s="13">
        <v>1963500</v>
      </c>
      <c r="AM21" s="13">
        <v>1</v>
      </c>
      <c r="AN21" s="13"/>
      <c r="AO21" s="13"/>
      <c r="AP21" s="13"/>
      <c r="AQ21" s="14" t="s">
        <v>43</v>
      </c>
      <c r="AR21" s="13"/>
      <c r="AS21" s="13"/>
      <c r="AT21" s="13"/>
      <c r="AU21" s="13"/>
      <c r="AV21" s="13"/>
      <c r="AW21" s="13"/>
      <c r="AX21" s="13"/>
      <c r="AY21" s="13"/>
      <c r="AZ21" s="13"/>
      <c r="BA21" s="13"/>
      <c r="BB21" s="13"/>
    </row>
    <row r="22" spans="1:54" ht="15.75" customHeight="1" x14ac:dyDescent="0.3">
      <c r="A22" s="136">
        <v>20</v>
      </c>
      <c r="B22" s="24" t="s">
        <v>91</v>
      </c>
      <c r="C22" s="25" t="s">
        <v>92</v>
      </c>
      <c r="D22" s="15" t="s">
        <v>93</v>
      </c>
      <c r="E22" s="136" t="s">
        <v>94</v>
      </c>
      <c r="F22" s="136" t="s">
        <v>94</v>
      </c>
      <c r="G22" s="136" t="s">
        <v>94</v>
      </c>
      <c r="H22" s="23">
        <v>45689</v>
      </c>
      <c r="I22" s="23">
        <v>45689</v>
      </c>
      <c r="J22" s="17">
        <v>45710</v>
      </c>
      <c r="K22" s="136">
        <v>22</v>
      </c>
      <c r="L22" s="18">
        <v>39850679</v>
      </c>
      <c r="M22" s="24">
        <v>0</v>
      </c>
      <c r="N22" s="24">
        <v>0</v>
      </c>
      <c r="O22" s="24">
        <v>0</v>
      </c>
      <c r="P22" s="24">
        <v>0</v>
      </c>
      <c r="Q22" s="24">
        <v>0</v>
      </c>
      <c r="R22" s="24">
        <v>0</v>
      </c>
      <c r="S22" s="20" t="s">
        <v>72</v>
      </c>
      <c r="T22" s="20" t="s">
        <v>72</v>
      </c>
      <c r="U22" s="20"/>
      <c r="V22" s="20"/>
      <c r="W22" s="20" t="s">
        <v>72</v>
      </c>
      <c r="X22" s="20" t="s">
        <v>72</v>
      </c>
      <c r="Y22" s="20"/>
      <c r="Z22" s="20"/>
      <c r="AA22" s="20" t="s">
        <v>72</v>
      </c>
      <c r="AB22" s="20"/>
      <c r="AC22" s="20" t="s">
        <v>72</v>
      </c>
      <c r="AD22" s="20"/>
      <c r="AE22" s="20" t="s">
        <v>72</v>
      </c>
      <c r="AF22" s="20"/>
      <c r="AG22" s="20"/>
      <c r="AH22" s="20" t="s">
        <v>72</v>
      </c>
      <c r="AI22" s="20"/>
      <c r="AJ22" s="20"/>
      <c r="AK22" s="20" t="e">
        <f t="shared" si="1"/>
        <v>#VALUE!</v>
      </c>
      <c r="AL22" s="13">
        <v>0</v>
      </c>
      <c r="AM22" s="13"/>
      <c r="AN22" s="13"/>
      <c r="AO22" s="13"/>
      <c r="AP22" s="13"/>
      <c r="AQ22" s="14">
        <v>0</v>
      </c>
      <c r="AR22" s="13"/>
      <c r="AS22" s="13"/>
      <c r="AT22" s="13"/>
      <c r="AU22" s="13"/>
      <c r="AV22" s="13"/>
      <c r="AW22" s="13"/>
      <c r="AX22" s="13"/>
      <c r="AY22" s="13"/>
      <c r="AZ22" s="13"/>
      <c r="BA22" s="13"/>
      <c r="BB22" s="13"/>
    </row>
    <row r="23" spans="1:54" ht="15.75" customHeight="1" x14ac:dyDescent="0.3">
      <c r="A23" s="15">
        <v>21</v>
      </c>
      <c r="B23" s="24" t="s">
        <v>95</v>
      </c>
      <c r="C23" s="16">
        <v>1110285162</v>
      </c>
      <c r="D23" s="132" t="s">
        <v>96</v>
      </c>
      <c r="E23" s="15" t="s">
        <v>48</v>
      </c>
      <c r="F23" s="15" t="s">
        <v>30</v>
      </c>
      <c r="G23" s="15" t="s">
        <v>49</v>
      </c>
      <c r="H23" s="23">
        <v>45689</v>
      </c>
      <c r="I23" s="23">
        <v>45689</v>
      </c>
      <c r="J23" s="17">
        <v>46021</v>
      </c>
      <c r="K23" s="15">
        <v>329</v>
      </c>
      <c r="L23" s="18">
        <v>23100000</v>
      </c>
      <c r="M23" s="19">
        <v>12</v>
      </c>
      <c r="N23" s="20" t="s">
        <v>72</v>
      </c>
      <c r="O23" s="20"/>
      <c r="P23" s="20">
        <v>2100000</v>
      </c>
      <c r="Q23" s="20"/>
      <c r="R23" s="20">
        <v>2100000</v>
      </c>
      <c r="S23" s="21">
        <v>2100000</v>
      </c>
      <c r="T23" s="21">
        <v>2100000</v>
      </c>
      <c r="U23" s="20"/>
      <c r="V23" s="20"/>
      <c r="W23" s="20">
        <v>2100000</v>
      </c>
      <c r="X23" s="20">
        <v>2100000</v>
      </c>
      <c r="Y23" s="20"/>
      <c r="Z23" s="20"/>
      <c r="AA23" s="20">
        <v>2100000</v>
      </c>
      <c r="AB23" s="20"/>
      <c r="AC23" s="20">
        <v>2100000</v>
      </c>
      <c r="AD23" s="20"/>
      <c r="AE23" s="20">
        <v>2100000</v>
      </c>
      <c r="AF23" s="20">
        <v>2100000</v>
      </c>
      <c r="AG23" s="20"/>
      <c r="AH23" s="20" t="s">
        <v>72</v>
      </c>
      <c r="AI23" s="20"/>
      <c r="AJ23" s="20">
        <v>2100000</v>
      </c>
      <c r="AK23" s="20" t="e">
        <f t="shared" si="1"/>
        <v>#VALUE!</v>
      </c>
      <c r="AL23" s="13">
        <v>0</v>
      </c>
      <c r="AM23" s="13">
        <v>1</v>
      </c>
      <c r="AN23" s="13"/>
      <c r="AO23" s="13"/>
      <c r="AP23" s="13" t="s">
        <v>367</v>
      </c>
      <c r="AQ23" s="14" t="s">
        <v>43</v>
      </c>
      <c r="AR23" s="13"/>
      <c r="AS23" s="13"/>
      <c r="AT23" s="13"/>
      <c r="AU23" s="13"/>
      <c r="AV23" s="13"/>
      <c r="AW23" s="13"/>
      <c r="AX23" s="13"/>
      <c r="AY23" s="13"/>
      <c r="AZ23" s="13"/>
      <c r="BA23" s="13"/>
      <c r="BB23" s="13"/>
    </row>
    <row r="24" spans="1:54" ht="15.75" customHeight="1" x14ac:dyDescent="0.3">
      <c r="A24" s="15">
        <v>22</v>
      </c>
      <c r="B24" s="24" t="s">
        <v>97</v>
      </c>
      <c r="C24" s="16">
        <v>16460613</v>
      </c>
      <c r="D24" s="132" t="s">
        <v>98</v>
      </c>
      <c r="E24" s="15" t="s">
        <v>48</v>
      </c>
      <c r="F24" s="15" t="s">
        <v>30</v>
      </c>
      <c r="G24" s="15" t="s">
        <v>49</v>
      </c>
      <c r="H24" s="23">
        <v>45689</v>
      </c>
      <c r="I24" s="23">
        <v>45689</v>
      </c>
      <c r="J24" s="17">
        <v>46021</v>
      </c>
      <c r="K24" s="15">
        <v>329</v>
      </c>
      <c r="L24" s="18">
        <v>23100000</v>
      </c>
      <c r="M24" s="19">
        <v>11</v>
      </c>
      <c r="N24" s="20" t="s">
        <v>72</v>
      </c>
      <c r="O24" s="20"/>
      <c r="P24" s="20">
        <v>2100000</v>
      </c>
      <c r="Q24" s="20"/>
      <c r="R24" s="20">
        <v>2100000</v>
      </c>
      <c r="S24" s="21">
        <v>2100000</v>
      </c>
      <c r="T24" s="21">
        <v>2100000</v>
      </c>
      <c r="U24" s="20"/>
      <c r="V24" s="20"/>
      <c r="W24" s="20">
        <v>2100000</v>
      </c>
      <c r="X24" s="20">
        <v>2100000</v>
      </c>
      <c r="Y24" s="20"/>
      <c r="Z24" s="20"/>
      <c r="AA24" s="20">
        <v>2100000</v>
      </c>
      <c r="AB24" s="20"/>
      <c r="AC24" s="20">
        <v>2100000</v>
      </c>
      <c r="AD24" s="20"/>
      <c r="AE24" s="20">
        <v>2100000</v>
      </c>
      <c r="AF24" s="20">
        <v>2100000</v>
      </c>
      <c r="AG24" s="20"/>
      <c r="AH24" s="20" t="s">
        <v>72</v>
      </c>
      <c r="AI24" s="20"/>
      <c r="AJ24" s="20">
        <v>2100000</v>
      </c>
      <c r="AK24" s="20" t="e">
        <f t="shared" si="1"/>
        <v>#VALUE!</v>
      </c>
      <c r="AL24" s="13">
        <v>0</v>
      </c>
      <c r="AM24" s="13">
        <v>1</v>
      </c>
      <c r="AN24" s="13"/>
      <c r="AO24" s="13"/>
      <c r="AP24" s="13" t="s">
        <v>367</v>
      </c>
      <c r="AQ24" s="14" t="s">
        <v>43</v>
      </c>
      <c r="AR24" s="13"/>
      <c r="AS24" s="13"/>
      <c r="AT24" s="13"/>
      <c r="AU24" s="13"/>
      <c r="AV24" s="13"/>
      <c r="AW24" s="13"/>
      <c r="AX24" s="13"/>
      <c r="AY24" s="13"/>
      <c r="AZ24" s="13"/>
      <c r="BA24" s="13"/>
      <c r="BB24" s="13"/>
    </row>
    <row r="25" spans="1:54" ht="15.75" customHeight="1" x14ac:dyDescent="0.3">
      <c r="A25" s="15">
        <v>23</v>
      </c>
      <c r="B25" s="24" t="s">
        <v>99</v>
      </c>
      <c r="C25" s="16">
        <v>1118303170</v>
      </c>
      <c r="D25" s="15" t="s">
        <v>100</v>
      </c>
      <c r="E25" s="15" t="s">
        <v>101</v>
      </c>
      <c r="F25" s="15" t="s">
        <v>67</v>
      </c>
      <c r="G25" s="15" t="s">
        <v>31</v>
      </c>
      <c r="H25" s="23">
        <v>45689</v>
      </c>
      <c r="I25" s="23">
        <v>45689</v>
      </c>
      <c r="J25" s="17">
        <v>46006</v>
      </c>
      <c r="K25" s="15">
        <v>315</v>
      </c>
      <c r="L25" s="18">
        <v>43197000</v>
      </c>
      <c r="M25" s="19">
        <v>12</v>
      </c>
      <c r="N25" s="20"/>
      <c r="O25" s="20">
        <v>1963500</v>
      </c>
      <c r="P25" s="20">
        <v>3927000</v>
      </c>
      <c r="Q25" s="20"/>
      <c r="R25" s="20">
        <v>3927000</v>
      </c>
      <c r="S25" s="21">
        <v>3927000</v>
      </c>
      <c r="T25" s="21">
        <v>3927000</v>
      </c>
      <c r="U25" s="20"/>
      <c r="V25" s="20"/>
      <c r="W25" s="20">
        <v>3927000</v>
      </c>
      <c r="X25" s="20">
        <v>3927000</v>
      </c>
      <c r="Y25" s="20"/>
      <c r="Z25" s="20"/>
      <c r="AA25" s="20">
        <v>3927000</v>
      </c>
      <c r="AB25" s="20"/>
      <c r="AC25" s="20">
        <v>3927000</v>
      </c>
      <c r="AD25" s="20"/>
      <c r="AE25" s="20">
        <v>3927000</v>
      </c>
      <c r="AF25" s="20">
        <v>3927000</v>
      </c>
      <c r="AG25" s="20"/>
      <c r="AH25" s="20">
        <v>1963500</v>
      </c>
      <c r="AI25" s="20"/>
      <c r="AJ25" s="20"/>
      <c r="AK25" s="20">
        <f t="shared" si="1"/>
        <v>0</v>
      </c>
      <c r="AL25" s="13">
        <v>0</v>
      </c>
      <c r="AM25" s="13"/>
      <c r="AN25" s="13"/>
      <c r="AO25" s="13"/>
      <c r="AP25" s="13"/>
      <c r="AQ25" s="14" t="s">
        <v>32</v>
      </c>
      <c r="AR25" s="13"/>
      <c r="AS25" s="13"/>
      <c r="AT25" s="13"/>
      <c r="AU25" s="13"/>
      <c r="AV25" s="13"/>
      <c r="AW25" s="13"/>
      <c r="AX25" s="13"/>
      <c r="AY25" s="13"/>
      <c r="AZ25" s="13"/>
      <c r="BA25" s="13"/>
      <c r="BB25" s="13"/>
    </row>
    <row r="26" spans="1:54" ht="15.75" customHeight="1" x14ac:dyDescent="0.3">
      <c r="A26" s="15">
        <v>24</v>
      </c>
      <c r="B26" s="24" t="s">
        <v>102</v>
      </c>
      <c r="C26" s="16">
        <v>1118305806</v>
      </c>
      <c r="D26" s="137" t="s">
        <v>103</v>
      </c>
      <c r="E26" s="15" t="s">
        <v>104</v>
      </c>
      <c r="F26" s="15" t="s">
        <v>30</v>
      </c>
      <c r="G26" s="15" t="s">
        <v>31</v>
      </c>
      <c r="H26" s="23">
        <v>45689</v>
      </c>
      <c r="I26" s="23">
        <v>45689</v>
      </c>
      <c r="J26" s="17">
        <v>46006</v>
      </c>
      <c r="K26" s="15">
        <v>315</v>
      </c>
      <c r="L26" s="18">
        <v>43197000</v>
      </c>
      <c r="M26" s="19">
        <v>12</v>
      </c>
      <c r="N26" s="20"/>
      <c r="O26" s="20">
        <v>1963500</v>
      </c>
      <c r="P26" s="20">
        <v>3927000</v>
      </c>
      <c r="Q26" s="20"/>
      <c r="R26" s="20">
        <v>3927000</v>
      </c>
      <c r="S26" s="21">
        <v>3927000</v>
      </c>
      <c r="T26" s="21">
        <v>3927000</v>
      </c>
      <c r="U26" s="20"/>
      <c r="V26" s="20"/>
      <c r="W26" s="20">
        <v>3927000</v>
      </c>
      <c r="X26" s="20">
        <v>3927000</v>
      </c>
      <c r="Y26" s="20"/>
      <c r="Z26" s="20"/>
      <c r="AA26" s="20">
        <v>3927000</v>
      </c>
      <c r="AB26" s="20"/>
      <c r="AC26" s="20">
        <v>3927000</v>
      </c>
      <c r="AD26" s="20"/>
      <c r="AE26" s="20">
        <v>3927000</v>
      </c>
      <c r="AF26" s="20">
        <v>3927000</v>
      </c>
      <c r="AG26" s="20"/>
      <c r="AH26" s="20">
        <v>1963500</v>
      </c>
      <c r="AI26" s="20"/>
      <c r="AJ26" s="20"/>
      <c r="AK26" s="20">
        <f t="shared" si="1"/>
        <v>0</v>
      </c>
      <c r="AL26" s="13">
        <v>0</v>
      </c>
      <c r="AM26" s="13"/>
      <c r="AN26" s="13"/>
      <c r="AO26" s="13"/>
      <c r="AP26" s="13" t="s">
        <v>368</v>
      </c>
      <c r="AQ26" s="14" t="s">
        <v>43</v>
      </c>
      <c r="AR26" s="13"/>
      <c r="AS26" s="13"/>
      <c r="AT26" s="13"/>
      <c r="AU26" s="13"/>
      <c r="AV26" s="13"/>
      <c r="AW26" s="13"/>
      <c r="AX26" s="13"/>
      <c r="AY26" s="13"/>
      <c r="AZ26" s="13"/>
      <c r="BA26" s="13"/>
      <c r="BB26" s="13"/>
    </row>
    <row r="27" spans="1:54" ht="15.75" customHeight="1" x14ac:dyDescent="0.3">
      <c r="A27" s="15">
        <v>25</v>
      </c>
      <c r="B27" s="24" t="s">
        <v>105</v>
      </c>
      <c r="C27" s="16">
        <v>16455217</v>
      </c>
      <c r="D27" s="15" t="s">
        <v>106</v>
      </c>
      <c r="E27" s="15" t="s">
        <v>42</v>
      </c>
      <c r="F27" s="15" t="s">
        <v>30</v>
      </c>
      <c r="G27" s="15" t="s">
        <v>107</v>
      </c>
      <c r="H27" s="23">
        <v>45689</v>
      </c>
      <c r="I27" s="23">
        <v>45689</v>
      </c>
      <c r="J27" s="17">
        <v>46006</v>
      </c>
      <c r="K27" s="15">
        <v>315</v>
      </c>
      <c r="L27" s="18">
        <v>43197000</v>
      </c>
      <c r="M27" s="19">
        <v>12</v>
      </c>
      <c r="N27" s="20"/>
      <c r="O27" s="20">
        <v>1963500</v>
      </c>
      <c r="P27" s="20">
        <v>3927000</v>
      </c>
      <c r="Q27" s="20"/>
      <c r="R27" s="20">
        <v>3927000</v>
      </c>
      <c r="S27" s="21">
        <v>3927000</v>
      </c>
      <c r="T27" s="21"/>
      <c r="U27" s="20">
        <v>3927000</v>
      </c>
      <c r="V27" s="20"/>
      <c r="W27" s="20">
        <v>3927000</v>
      </c>
      <c r="X27" s="20">
        <v>3927000</v>
      </c>
      <c r="Y27" s="20"/>
      <c r="Z27" s="20"/>
      <c r="AA27" s="20">
        <v>3927000</v>
      </c>
      <c r="AB27" s="20"/>
      <c r="AC27" s="20">
        <v>3927000</v>
      </c>
      <c r="AD27" s="20"/>
      <c r="AE27" s="20">
        <v>3927000</v>
      </c>
      <c r="AF27" s="20">
        <v>3927000</v>
      </c>
      <c r="AG27" s="20"/>
      <c r="AH27" s="20">
        <v>1963500</v>
      </c>
      <c r="AI27" s="20"/>
      <c r="AJ27" s="20"/>
      <c r="AK27" s="20">
        <f t="shared" si="1"/>
        <v>0</v>
      </c>
      <c r="AL27" s="13">
        <v>0</v>
      </c>
      <c r="AM27" s="13"/>
      <c r="AN27" s="13"/>
      <c r="AO27" s="13"/>
      <c r="AP27" s="13"/>
      <c r="AQ27" s="14" t="s">
        <v>43</v>
      </c>
      <c r="AR27" s="13"/>
      <c r="AS27" s="13"/>
      <c r="AT27" s="13"/>
      <c r="AU27" s="13"/>
      <c r="AV27" s="13"/>
      <c r="AW27" s="13"/>
      <c r="AX27" s="13"/>
      <c r="AY27" s="13"/>
      <c r="AZ27" s="13"/>
      <c r="BA27" s="13"/>
      <c r="BB27" s="13"/>
    </row>
    <row r="28" spans="1:54" ht="15.75" customHeight="1" x14ac:dyDescent="0.3">
      <c r="A28" s="15">
        <v>26</v>
      </c>
      <c r="B28" s="24" t="s">
        <v>108</v>
      </c>
      <c r="C28" s="16">
        <v>1118295433</v>
      </c>
      <c r="D28" s="15" t="s">
        <v>109</v>
      </c>
      <c r="E28" s="15" t="s">
        <v>110</v>
      </c>
      <c r="F28" s="15" t="s">
        <v>67</v>
      </c>
      <c r="G28" s="15" t="s">
        <v>31</v>
      </c>
      <c r="H28" s="23">
        <v>45689</v>
      </c>
      <c r="I28" s="23">
        <v>45689</v>
      </c>
      <c r="J28" s="17">
        <v>46006</v>
      </c>
      <c r="K28" s="15">
        <v>315</v>
      </c>
      <c r="L28" s="18">
        <v>43197000</v>
      </c>
      <c r="M28" s="19">
        <v>12</v>
      </c>
      <c r="N28" s="20"/>
      <c r="O28" s="20">
        <v>1963500</v>
      </c>
      <c r="P28" s="20">
        <v>3927000</v>
      </c>
      <c r="Q28" s="20"/>
      <c r="R28" s="20">
        <v>3927000</v>
      </c>
      <c r="S28" s="21">
        <v>3927000</v>
      </c>
      <c r="T28" s="21">
        <v>3927000</v>
      </c>
      <c r="U28" s="20"/>
      <c r="V28" s="20"/>
      <c r="W28" s="20">
        <v>3927000</v>
      </c>
      <c r="X28" s="20">
        <v>3927000</v>
      </c>
      <c r="Y28" s="20"/>
      <c r="Z28" s="20"/>
      <c r="AA28" s="20">
        <v>3927000</v>
      </c>
      <c r="AB28" s="20"/>
      <c r="AC28" s="20">
        <v>3927000</v>
      </c>
      <c r="AD28" s="20"/>
      <c r="AE28" s="20">
        <v>3927000</v>
      </c>
      <c r="AF28" s="20">
        <v>3927000</v>
      </c>
      <c r="AG28" s="20"/>
      <c r="AH28" s="20">
        <v>1963500</v>
      </c>
      <c r="AI28" s="20"/>
      <c r="AJ28" s="20"/>
      <c r="AK28" s="20">
        <f t="shared" si="1"/>
        <v>0</v>
      </c>
      <c r="AL28" s="13">
        <v>0</v>
      </c>
      <c r="AM28" s="13"/>
      <c r="AN28" s="13"/>
      <c r="AO28" s="13"/>
      <c r="AP28" s="13"/>
      <c r="AQ28" s="14" t="s">
        <v>32</v>
      </c>
      <c r="AR28" s="13"/>
      <c r="AS28" s="13"/>
      <c r="AT28" s="13"/>
      <c r="AU28" s="13"/>
      <c r="AV28" s="13"/>
      <c r="AW28" s="13"/>
      <c r="AX28" s="13"/>
      <c r="AY28" s="13"/>
      <c r="AZ28" s="13"/>
      <c r="BA28" s="13"/>
      <c r="BB28" s="13"/>
    </row>
    <row r="29" spans="1:54" ht="15.75" customHeight="1" x14ac:dyDescent="0.3">
      <c r="A29" s="15">
        <v>27</v>
      </c>
      <c r="B29" s="24" t="s">
        <v>111</v>
      </c>
      <c r="C29" s="16">
        <v>1118309496</v>
      </c>
      <c r="D29" s="132" t="s">
        <v>112</v>
      </c>
      <c r="E29" s="15" t="s">
        <v>45</v>
      </c>
      <c r="F29" s="15" t="s">
        <v>30</v>
      </c>
      <c r="G29" s="15" t="s">
        <v>113</v>
      </c>
      <c r="H29" s="23">
        <v>45689</v>
      </c>
      <c r="I29" s="23">
        <v>45689</v>
      </c>
      <c r="J29" s="17">
        <v>46006</v>
      </c>
      <c r="K29" s="15">
        <v>315</v>
      </c>
      <c r="L29" s="18">
        <v>43197000</v>
      </c>
      <c r="M29" s="19">
        <v>12</v>
      </c>
      <c r="N29" s="20"/>
      <c r="O29" s="20">
        <v>1963500</v>
      </c>
      <c r="P29" s="20">
        <v>3927000</v>
      </c>
      <c r="Q29" s="20"/>
      <c r="R29" s="20">
        <v>3927000</v>
      </c>
      <c r="S29" s="21">
        <v>3927000</v>
      </c>
      <c r="T29" s="21">
        <v>3927000</v>
      </c>
      <c r="U29" s="20"/>
      <c r="V29" s="20"/>
      <c r="W29" s="20">
        <v>3927000</v>
      </c>
      <c r="X29" s="20">
        <v>3927000</v>
      </c>
      <c r="Y29" s="20"/>
      <c r="Z29" s="20"/>
      <c r="AA29" s="20">
        <v>3927000</v>
      </c>
      <c r="AB29" s="20"/>
      <c r="AC29" s="20">
        <v>3927000</v>
      </c>
      <c r="AD29" s="20"/>
      <c r="AE29" s="20">
        <v>3927000</v>
      </c>
      <c r="AF29" s="20">
        <v>3927000</v>
      </c>
      <c r="AG29" s="20"/>
      <c r="AH29" s="20">
        <v>1963500</v>
      </c>
      <c r="AI29" s="20"/>
      <c r="AJ29" s="20"/>
      <c r="AK29" s="20">
        <f t="shared" si="1"/>
        <v>0</v>
      </c>
      <c r="AL29" s="13">
        <v>0</v>
      </c>
      <c r="AM29" s="13"/>
      <c r="AN29" s="13"/>
      <c r="AO29" s="13"/>
      <c r="AP29" s="13"/>
      <c r="AQ29" s="14" t="s">
        <v>32</v>
      </c>
      <c r="AR29" s="13"/>
      <c r="AS29" s="13"/>
      <c r="AT29" s="13"/>
      <c r="AU29" s="13"/>
      <c r="AV29" s="13"/>
      <c r="AW29" s="13"/>
      <c r="AX29" s="13"/>
      <c r="AY29" s="13"/>
      <c r="AZ29" s="13"/>
      <c r="BA29" s="13"/>
      <c r="BB29" s="13"/>
    </row>
    <row r="30" spans="1:54" ht="15.75" customHeight="1" x14ac:dyDescent="0.3">
      <c r="A30" s="15">
        <v>28</v>
      </c>
      <c r="B30" s="24" t="s">
        <v>114</v>
      </c>
      <c r="C30" s="16">
        <v>31485180</v>
      </c>
      <c r="D30" s="132" t="s">
        <v>115</v>
      </c>
      <c r="E30" s="15" t="s">
        <v>45</v>
      </c>
      <c r="F30" s="15" t="s">
        <v>30</v>
      </c>
      <c r="G30" s="15" t="s">
        <v>113</v>
      </c>
      <c r="H30" s="23">
        <v>45689</v>
      </c>
      <c r="I30" s="23">
        <v>45689</v>
      </c>
      <c r="J30" s="17">
        <v>46006</v>
      </c>
      <c r="K30" s="15">
        <v>315</v>
      </c>
      <c r="L30" s="18">
        <v>43197000</v>
      </c>
      <c r="M30" s="19">
        <v>12</v>
      </c>
      <c r="N30" s="20"/>
      <c r="O30" s="20">
        <v>1963500</v>
      </c>
      <c r="P30" s="20">
        <v>3927000</v>
      </c>
      <c r="Q30" s="20"/>
      <c r="R30" s="20">
        <v>3927000</v>
      </c>
      <c r="S30" s="21">
        <v>3927000</v>
      </c>
      <c r="T30" s="21">
        <v>3927000</v>
      </c>
      <c r="U30" s="20"/>
      <c r="V30" s="20"/>
      <c r="W30" s="20">
        <v>3927000</v>
      </c>
      <c r="X30" s="20">
        <v>3927000</v>
      </c>
      <c r="Y30" s="20"/>
      <c r="Z30" s="20"/>
      <c r="AA30" s="20">
        <v>3927000</v>
      </c>
      <c r="AB30" s="20"/>
      <c r="AC30" s="20">
        <v>3927000</v>
      </c>
      <c r="AD30" s="20"/>
      <c r="AE30" s="20">
        <v>3927000</v>
      </c>
      <c r="AF30" s="20">
        <v>3927000</v>
      </c>
      <c r="AG30" s="20"/>
      <c r="AH30" s="20">
        <v>1963500</v>
      </c>
      <c r="AI30" s="20"/>
      <c r="AJ30" s="20"/>
      <c r="AK30" s="20">
        <f t="shared" si="1"/>
        <v>0</v>
      </c>
      <c r="AL30" s="13">
        <v>0</v>
      </c>
      <c r="AM30" s="13"/>
      <c r="AN30" s="13"/>
      <c r="AO30" s="13"/>
      <c r="AP30" s="13"/>
      <c r="AQ30" s="14" t="s">
        <v>32</v>
      </c>
      <c r="AR30" s="13"/>
      <c r="AS30" s="13"/>
      <c r="AT30" s="13"/>
      <c r="AU30" s="13"/>
      <c r="AV30" s="13"/>
      <c r="AW30" s="13"/>
      <c r="AX30" s="13"/>
      <c r="AY30" s="13"/>
      <c r="AZ30" s="13"/>
      <c r="BA30" s="13"/>
      <c r="BB30" s="13"/>
    </row>
    <row r="31" spans="1:54" ht="15.75" customHeight="1" x14ac:dyDescent="0.3">
      <c r="A31" s="15">
        <v>29</v>
      </c>
      <c r="B31" s="24" t="s">
        <v>116</v>
      </c>
      <c r="C31" s="16">
        <v>31486456</v>
      </c>
      <c r="D31" s="138" t="s">
        <v>117</v>
      </c>
      <c r="E31" s="15" t="s">
        <v>45</v>
      </c>
      <c r="F31" s="15" t="s">
        <v>30</v>
      </c>
      <c r="G31" s="15" t="s">
        <v>113</v>
      </c>
      <c r="H31" s="23">
        <v>45689</v>
      </c>
      <c r="I31" s="23">
        <v>45689</v>
      </c>
      <c r="J31" s="17">
        <v>46006</v>
      </c>
      <c r="K31" s="15">
        <v>315</v>
      </c>
      <c r="L31" s="18">
        <v>43197000</v>
      </c>
      <c r="M31" s="19">
        <v>12</v>
      </c>
      <c r="N31" s="20"/>
      <c r="O31" s="20">
        <v>1963500</v>
      </c>
      <c r="P31" s="20">
        <v>3927000</v>
      </c>
      <c r="Q31" s="20"/>
      <c r="R31" s="20">
        <v>3927000</v>
      </c>
      <c r="S31" s="21">
        <v>3927000</v>
      </c>
      <c r="T31" s="21">
        <v>3927000</v>
      </c>
      <c r="U31" s="20"/>
      <c r="V31" s="20"/>
      <c r="W31" s="20">
        <v>3927000</v>
      </c>
      <c r="X31" s="20">
        <v>3927000</v>
      </c>
      <c r="Y31" s="20"/>
      <c r="Z31" s="20"/>
      <c r="AA31" s="20">
        <v>3927000</v>
      </c>
      <c r="AB31" s="20"/>
      <c r="AC31" s="20">
        <v>3927000</v>
      </c>
      <c r="AD31" s="20"/>
      <c r="AE31" s="20">
        <v>3927000</v>
      </c>
      <c r="AF31" s="20">
        <v>3927000</v>
      </c>
      <c r="AG31" s="20"/>
      <c r="AH31" s="20">
        <v>1963500</v>
      </c>
      <c r="AI31" s="20"/>
      <c r="AJ31" s="20"/>
      <c r="AK31" s="20">
        <f t="shared" si="1"/>
        <v>0</v>
      </c>
      <c r="AL31" s="13">
        <v>0</v>
      </c>
      <c r="AM31" s="13"/>
      <c r="AN31" s="13"/>
      <c r="AO31" s="13"/>
      <c r="AP31" s="13"/>
      <c r="AQ31" s="14" t="s">
        <v>32</v>
      </c>
      <c r="AR31" s="13"/>
      <c r="AS31" s="13"/>
      <c r="AT31" s="13"/>
      <c r="AU31" s="13"/>
      <c r="AV31" s="13"/>
      <c r="AW31" s="13"/>
      <c r="AX31" s="13"/>
      <c r="AY31" s="13"/>
      <c r="AZ31" s="13"/>
      <c r="BA31" s="13"/>
      <c r="BB31" s="13"/>
    </row>
    <row r="32" spans="1:54" ht="15.75" customHeight="1" x14ac:dyDescent="0.3">
      <c r="A32" s="15">
        <v>30</v>
      </c>
      <c r="B32" s="24" t="s">
        <v>118</v>
      </c>
      <c r="C32" s="16">
        <v>1144201554</v>
      </c>
      <c r="D32" s="132" t="s">
        <v>119</v>
      </c>
      <c r="E32" s="15" t="s">
        <v>45</v>
      </c>
      <c r="F32" s="15" t="s">
        <v>30</v>
      </c>
      <c r="G32" s="15" t="s">
        <v>113</v>
      </c>
      <c r="H32" s="23">
        <v>45689</v>
      </c>
      <c r="I32" s="23">
        <v>45689</v>
      </c>
      <c r="J32" s="17">
        <v>46006</v>
      </c>
      <c r="K32" s="15">
        <v>315</v>
      </c>
      <c r="L32" s="18">
        <v>43197000</v>
      </c>
      <c r="M32" s="19">
        <v>12</v>
      </c>
      <c r="N32" s="20"/>
      <c r="O32" s="20">
        <v>1963500</v>
      </c>
      <c r="P32" s="20">
        <v>3927000</v>
      </c>
      <c r="Q32" s="20"/>
      <c r="R32" s="20">
        <v>3927000</v>
      </c>
      <c r="S32" s="21">
        <v>3927000</v>
      </c>
      <c r="T32" s="21">
        <v>3927000</v>
      </c>
      <c r="U32" s="20"/>
      <c r="V32" s="20"/>
      <c r="W32" s="20">
        <v>3927000</v>
      </c>
      <c r="X32" s="20">
        <v>3927000</v>
      </c>
      <c r="Y32" s="20"/>
      <c r="Z32" s="20"/>
      <c r="AA32" s="20">
        <v>3927000</v>
      </c>
      <c r="AB32" s="20"/>
      <c r="AC32" s="20">
        <v>3927000</v>
      </c>
      <c r="AD32" s="20"/>
      <c r="AE32" s="20">
        <v>3927000</v>
      </c>
      <c r="AF32" s="20">
        <v>3927000</v>
      </c>
      <c r="AG32" s="20"/>
      <c r="AH32" s="20">
        <v>1963500</v>
      </c>
      <c r="AI32" s="20"/>
      <c r="AJ32" s="20"/>
      <c r="AK32" s="20">
        <f t="shared" si="1"/>
        <v>0</v>
      </c>
      <c r="AL32" s="13">
        <v>0</v>
      </c>
      <c r="AM32" s="13"/>
      <c r="AN32" s="13"/>
      <c r="AO32" s="13"/>
      <c r="AP32" s="13"/>
      <c r="AQ32" s="14" t="s">
        <v>32</v>
      </c>
      <c r="AR32" s="13"/>
      <c r="AS32" s="13"/>
      <c r="AT32" s="13"/>
      <c r="AU32" s="13"/>
      <c r="AV32" s="13"/>
      <c r="AW32" s="13"/>
      <c r="AX32" s="13"/>
      <c r="AY32" s="13"/>
      <c r="AZ32" s="13"/>
      <c r="BA32" s="13"/>
      <c r="BB32" s="13"/>
    </row>
    <row r="33" spans="1:54" ht="15.75" customHeight="1" x14ac:dyDescent="0.3">
      <c r="A33" s="15">
        <v>31</v>
      </c>
      <c r="B33" s="24" t="s">
        <v>120</v>
      </c>
      <c r="C33" s="16">
        <v>66862669</v>
      </c>
      <c r="D33" s="132" t="s">
        <v>121</v>
      </c>
      <c r="E33" s="15" t="s">
        <v>45</v>
      </c>
      <c r="F33" s="15" t="s">
        <v>30</v>
      </c>
      <c r="G33" s="15" t="s">
        <v>113</v>
      </c>
      <c r="H33" s="23">
        <v>45689</v>
      </c>
      <c r="I33" s="23">
        <v>45689</v>
      </c>
      <c r="J33" s="17">
        <v>46006</v>
      </c>
      <c r="K33" s="15">
        <v>315</v>
      </c>
      <c r="L33" s="18">
        <v>23100000</v>
      </c>
      <c r="M33" s="19">
        <v>12</v>
      </c>
      <c r="N33" s="20"/>
      <c r="O33" s="20">
        <v>1050000</v>
      </c>
      <c r="P33" s="20">
        <v>2100000</v>
      </c>
      <c r="Q33" s="20"/>
      <c r="R33" s="20">
        <v>2100000</v>
      </c>
      <c r="S33" s="21">
        <v>2100000</v>
      </c>
      <c r="T33" s="21">
        <v>2100000</v>
      </c>
      <c r="U33" s="20"/>
      <c r="V33" s="20"/>
      <c r="W33" s="20">
        <v>2100000</v>
      </c>
      <c r="X33" s="20">
        <v>2100000</v>
      </c>
      <c r="Y33" s="20"/>
      <c r="Z33" s="20"/>
      <c r="AA33" s="20">
        <v>2100000</v>
      </c>
      <c r="AB33" s="20"/>
      <c r="AC33" s="20">
        <v>2100000</v>
      </c>
      <c r="AD33" s="20"/>
      <c r="AE33" s="20">
        <v>2100000</v>
      </c>
      <c r="AF33" s="20">
        <v>2100000</v>
      </c>
      <c r="AG33" s="20"/>
      <c r="AH33" s="20">
        <v>1050000</v>
      </c>
      <c r="AI33" s="20"/>
      <c r="AJ33" s="20"/>
      <c r="AK33" s="20">
        <f t="shared" si="1"/>
        <v>0</v>
      </c>
      <c r="AL33" s="13">
        <v>0</v>
      </c>
      <c r="AM33" s="13"/>
      <c r="AN33" s="13"/>
      <c r="AO33" s="13"/>
      <c r="AP33" s="13"/>
      <c r="AQ33" s="14" t="s">
        <v>32</v>
      </c>
      <c r="AR33" s="13"/>
      <c r="AS33" s="13"/>
      <c r="AT33" s="13"/>
      <c r="AU33" s="13"/>
      <c r="AV33" s="13"/>
      <c r="AW33" s="13"/>
      <c r="AX33" s="13"/>
      <c r="AY33" s="13"/>
      <c r="AZ33" s="13"/>
      <c r="BA33" s="13"/>
      <c r="BB33" s="13"/>
    </row>
    <row r="34" spans="1:54" ht="15.75" customHeight="1" x14ac:dyDescent="0.3">
      <c r="A34" s="15">
        <v>32</v>
      </c>
      <c r="B34" s="24" t="s">
        <v>122</v>
      </c>
      <c r="C34" s="16">
        <v>31485452</v>
      </c>
      <c r="D34" s="132" t="s">
        <v>123</v>
      </c>
      <c r="E34" s="15" t="s">
        <v>45</v>
      </c>
      <c r="F34" s="15" t="s">
        <v>30</v>
      </c>
      <c r="G34" s="15" t="s">
        <v>113</v>
      </c>
      <c r="H34" s="23">
        <v>45689</v>
      </c>
      <c r="I34" s="23">
        <v>45689</v>
      </c>
      <c r="J34" s="17">
        <v>46006</v>
      </c>
      <c r="K34" s="15">
        <v>315</v>
      </c>
      <c r="L34" s="18">
        <v>23100000</v>
      </c>
      <c r="M34" s="19">
        <v>12</v>
      </c>
      <c r="N34" s="20"/>
      <c r="O34" s="20">
        <v>1050000</v>
      </c>
      <c r="P34" s="20">
        <v>2100000</v>
      </c>
      <c r="Q34" s="20"/>
      <c r="R34" s="20">
        <v>2100000</v>
      </c>
      <c r="S34" s="21">
        <v>2100000</v>
      </c>
      <c r="T34" s="21">
        <v>2100000</v>
      </c>
      <c r="U34" s="20"/>
      <c r="V34" s="20"/>
      <c r="W34" s="20">
        <v>2100000</v>
      </c>
      <c r="X34" s="20">
        <v>2100000</v>
      </c>
      <c r="Y34" s="20"/>
      <c r="Z34" s="20"/>
      <c r="AA34" s="20">
        <v>2100000</v>
      </c>
      <c r="AB34" s="20"/>
      <c r="AC34" s="20">
        <v>2100000</v>
      </c>
      <c r="AD34" s="20"/>
      <c r="AE34" s="20">
        <v>2100000</v>
      </c>
      <c r="AF34" s="20">
        <v>2100000</v>
      </c>
      <c r="AG34" s="20"/>
      <c r="AH34" s="20">
        <v>1050000</v>
      </c>
      <c r="AI34" s="20"/>
      <c r="AJ34" s="20"/>
      <c r="AK34" s="20">
        <f t="shared" si="1"/>
        <v>0</v>
      </c>
      <c r="AL34" s="13">
        <v>0</v>
      </c>
      <c r="AM34" s="13"/>
      <c r="AN34" s="13"/>
      <c r="AO34" s="13"/>
      <c r="AP34" s="13"/>
      <c r="AQ34" s="14" t="s">
        <v>32</v>
      </c>
      <c r="AR34" s="13"/>
      <c r="AS34" s="13"/>
      <c r="AT34" s="13"/>
      <c r="AU34" s="13"/>
      <c r="AV34" s="13"/>
      <c r="AW34" s="13"/>
      <c r="AX34" s="13"/>
      <c r="AY34" s="13"/>
      <c r="AZ34" s="13"/>
      <c r="BA34" s="13"/>
      <c r="BB34" s="13"/>
    </row>
    <row r="35" spans="1:54" ht="15.75" customHeight="1" x14ac:dyDescent="0.3">
      <c r="A35" s="15">
        <v>33</v>
      </c>
      <c r="B35" s="24" t="s">
        <v>124</v>
      </c>
      <c r="C35" s="16">
        <v>31476109</v>
      </c>
      <c r="D35" s="132" t="s">
        <v>125</v>
      </c>
      <c r="E35" s="15" t="s">
        <v>45</v>
      </c>
      <c r="F35" s="15" t="s">
        <v>30</v>
      </c>
      <c r="G35" s="15" t="s">
        <v>113</v>
      </c>
      <c r="H35" s="23">
        <v>45689</v>
      </c>
      <c r="I35" s="23">
        <v>45689</v>
      </c>
      <c r="J35" s="17">
        <v>46006</v>
      </c>
      <c r="K35" s="15">
        <v>315</v>
      </c>
      <c r="L35" s="18">
        <v>19800000</v>
      </c>
      <c r="M35" s="19">
        <v>12</v>
      </c>
      <c r="N35" s="20"/>
      <c r="O35" s="20">
        <v>900000</v>
      </c>
      <c r="P35" s="20">
        <v>1800000</v>
      </c>
      <c r="Q35" s="20"/>
      <c r="R35" s="20">
        <v>1800000</v>
      </c>
      <c r="S35" s="21">
        <v>1800000</v>
      </c>
      <c r="T35" s="21">
        <v>1800000</v>
      </c>
      <c r="U35" s="20"/>
      <c r="V35" s="20"/>
      <c r="W35" s="20">
        <v>1800000</v>
      </c>
      <c r="X35" s="20">
        <v>1800000</v>
      </c>
      <c r="Y35" s="20"/>
      <c r="Z35" s="20"/>
      <c r="AA35" s="20">
        <v>1800000</v>
      </c>
      <c r="AB35" s="20"/>
      <c r="AC35" s="20">
        <v>1800000</v>
      </c>
      <c r="AD35" s="20"/>
      <c r="AE35" s="20">
        <v>1800000</v>
      </c>
      <c r="AF35" s="20">
        <v>1800000</v>
      </c>
      <c r="AG35" s="20"/>
      <c r="AH35" s="20">
        <v>900000</v>
      </c>
      <c r="AI35" s="20"/>
      <c r="AJ35" s="20"/>
      <c r="AK35" s="20">
        <f t="shared" si="1"/>
        <v>0</v>
      </c>
      <c r="AL35" s="13">
        <v>0</v>
      </c>
      <c r="AM35" s="13"/>
      <c r="AN35" s="13"/>
      <c r="AO35" s="13"/>
      <c r="AP35" s="13"/>
      <c r="AQ35" s="14" t="s">
        <v>32</v>
      </c>
      <c r="AR35" s="13"/>
      <c r="AS35" s="13"/>
      <c r="AT35" s="13"/>
      <c r="AU35" s="13"/>
      <c r="AV35" s="13"/>
      <c r="AW35" s="13"/>
      <c r="AX35" s="13"/>
      <c r="AY35" s="13"/>
      <c r="AZ35" s="13"/>
      <c r="BA35" s="13"/>
      <c r="BB35" s="13"/>
    </row>
    <row r="36" spans="1:54" ht="15.75" customHeight="1" x14ac:dyDescent="0.3">
      <c r="A36" s="15">
        <v>34</v>
      </c>
      <c r="B36" s="24" t="s">
        <v>126</v>
      </c>
      <c r="C36" s="16">
        <v>1193142882</v>
      </c>
      <c r="D36" s="132" t="s">
        <v>127</v>
      </c>
      <c r="E36" s="15" t="s">
        <v>45</v>
      </c>
      <c r="F36" s="15" t="s">
        <v>30</v>
      </c>
      <c r="G36" s="15" t="s">
        <v>113</v>
      </c>
      <c r="H36" s="23">
        <v>45689</v>
      </c>
      <c r="I36" s="23">
        <v>45689</v>
      </c>
      <c r="J36" s="17">
        <v>46006</v>
      </c>
      <c r="K36" s="15">
        <v>315</v>
      </c>
      <c r="L36" s="18">
        <v>19800000</v>
      </c>
      <c r="M36" s="19">
        <v>12</v>
      </c>
      <c r="N36" s="20"/>
      <c r="O36" s="20">
        <v>900000</v>
      </c>
      <c r="P36" s="20">
        <v>1800000</v>
      </c>
      <c r="Q36" s="20"/>
      <c r="R36" s="20">
        <v>1800000</v>
      </c>
      <c r="S36" s="21">
        <v>1800000</v>
      </c>
      <c r="T36" s="21">
        <v>1800000</v>
      </c>
      <c r="U36" s="20"/>
      <c r="V36" s="20"/>
      <c r="W36" s="20">
        <v>1800000</v>
      </c>
      <c r="X36" s="20">
        <v>1800000</v>
      </c>
      <c r="Y36" s="20"/>
      <c r="Z36" s="20"/>
      <c r="AA36" s="20">
        <v>1800000</v>
      </c>
      <c r="AB36" s="20"/>
      <c r="AC36" s="20">
        <v>1800000</v>
      </c>
      <c r="AD36" s="20"/>
      <c r="AE36" s="20">
        <v>1800000</v>
      </c>
      <c r="AF36" s="20">
        <v>1800000</v>
      </c>
      <c r="AG36" s="20"/>
      <c r="AH36" s="20">
        <v>900000</v>
      </c>
      <c r="AI36" s="20"/>
      <c r="AJ36" s="20"/>
      <c r="AK36" s="20">
        <f t="shared" si="1"/>
        <v>0</v>
      </c>
      <c r="AL36" s="13">
        <v>0</v>
      </c>
      <c r="AM36" s="13"/>
      <c r="AN36" s="13"/>
      <c r="AO36" s="13"/>
      <c r="AP36" s="13"/>
      <c r="AQ36" s="14" t="s">
        <v>43</v>
      </c>
      <c r="AR36" s="13"/>
      <c r="AS36" s="13"/>
      <c r="AT36" s="13"/>
      <c r="AU36" s="13"/>
      <c r="AV36" s="13"/>
      <c r="AW36" s="13"/>
      <c r="AX36" s="13"/>
      <c r="AY36" s="13"/>
      <c r="AZ36" s="13"/>
      <c r="BA36" s="13"/>
      <c r="BB36" s="13"/>
    </row>
    <row r="37" spans="1:54" ht="15.75" customHeight="1" x14ac:dyDescent="0.3">
      <c r="A37" s="15">
        <v>35</v>
      </c>
      <c r="B37" s="24" t="s">
        <v>128</v>
      </c>
      <c r="C37" s="16">
        <v>1118304351</v>
      </c>
      <c r="D37" s="15" t="s">
        <v>129</v>
      </c>
      <c r="E37" s="15" t="s">
        <v>130</v>
      </c>
      <c r="F37" s="15" t="s">
        <v>67</v>
      </c>
      <c r="G37" s="15"/>
      <c r="H37" s="23">
        <v>45689</v>
      </c>
      <c r="I37" s="23">
        <v>45689</v>
      </c>
      <c r="J37" s="17">
        <v>45868</v>
      </c>
      <c r="K37" s="15">
        <v>315</v>
      </c>
      <c r="L37" s="18">
        <v>12600000</v>
      </c>
      <c r="M37" s="19">
        <v>6</v>
      </c>
      <c r="N37" s="20" t="s">
        <v>72</v>
      </c>
      <c r="O37" s="20"/>
      <c r="P37" s="20">
        <v>2100000</v>
      </c>
      <c r="Q37" s="20"/>
      <c r="R37" s="20">
        <v>2100000</v>
      </c>
      <c r="S37" s="21">
        <v>2100000</v>
      </c>
      <c r="T37" s="21">
        <v>2100000</v>
      </c>
      <c r="U37" s="20"/>
      <c r="V37" s="20"/>
      <c r="W37" s="20" t="s">
        <v>72</v>
      </c>
      <c r="X37" s="20" t="s">
        <v>72</v>
      </c>
      <c r="Y37" s="20"/>
      <c r="Z37" s="20"/>
      <c r="AA37" s="20">
        <v>2100000</v>
      </c>
      <c r="AB37" s="20"/>
      <c r="AC37" s="20">
        <v>2100000</v>
      </c>
      <c r="AD37" s="20"/>
      <c r="AE37" s="20">
        <v>2100000</v>
      </c>
      <c r="AF37" s="20">
        <v>2100000</v>
      </c>
      <c r="AG37" s="20"/>
      <c r="AH37" s="20">
        <v>1050000</v>
      </c>
      <c r="AI37" s="20"/>
      <c r="AJ37" s="20"/>
      <c r="AK37" s="20" t="e">
        <f t="shared" si="1"/>
        <v>#VALUE!</v>
      </c>
      <c r="AL37" s="20">
        <v>5250000</v>
      </c>
      <c r="AM37" s="13"/>
      <c r="AN37" s="13"/>
      <c r="AO37" s="13"/>
      <c r="AP37" s="13"/>
      <c r="AQ37" s="14" t="s">
        <v>32</v>
      </c>
      <c r="AR37" s="13"/>
      <c r="AS37" s="13"/>
      <c r="AT37" s="13"/>
      <c r="AU37" s="13"/>
      <c r="AV37" s="13"/>
      <c r="AW37" s="13"/>
      <c r="AX37" s="13"/>
      <c r="AY37" s="13"/>
      <c r="AZ37" s="13"/>
      <c r="BA37" s="13"/>
      <c r="BB37" s="13"/>
    </row>
    <row r="38" spans="1:54" ht="15.75" customHeight="1" x14ac:dyDescent="0.3">
      <c r="A38" s="15">
        <v>36</v>
      </c>
      <c r="B38" s="24" t="s">
        <v>131</v>
      </c>
      <c r="C38" s="16">
        <v>8661306</v>
      </c>
      <c r="D38" s="132" t="s">
        <v>132</v>
      </c>
      <c r="E38" s="15" t="s">
        <v>56</v>
      </c>
      <c r="F38" s="15" t="s">
        <v>30</v>
      </c>
      <c r="G38" s="15" t="s">
        <v>133</v>
      </c>
      <c r="H38" s="23">
        <v>45698</v>
      </c>
      <c r="I38" s="23">
        <v>45698</v>
      </c>
      <c r="J38" s="17">
        <v>46021</v>
      </c>
      <c r="K38" s="15">
        <v>320</v>
      </c>
      <c r="L38" s="18">
        <v>43197000</v>
      </c>
      <c r="M38" s="19">
        <v>11</v>
      </c>
      <c r="N38" s="20" t="s">
        <v>72</v>
      </c>
      <c r="O38" s="20"/>
      <c r="P38" s="20">
        <v>3927000</v>
      </c>
      <c r="Q38" s="20"/>
      <c r="R38" s="20">
        <v>3927000</v>
      </c>
      <c r="S38" s="21">
        <v>3927000</v>
      </c>
      <c r="T38" s="21">
        <v>3927000</v>
      </c>
      <c r="U38" s="20"/>
      <c r="V38" s="20"/>
      <c r="W38" s="20">
        <v>3927000</v>
      </c>
      <c r="X38" s="20">
        <v>3927000</v>
      </c>
      <c r="Y38" s="20"/>
      <c r="Z38" s="20"/>
      <c r="AA38" s="20">
        <v>3927000</v>
      </c>
      <c r="AB38" s="20"/>
      <c r="AC38" s="20">
        <v>3927000</v>
      </c>
      <c r="AD38" s="20"/>
      <c r="AE38" s="20">
        <v>3927000</v>
      </c>
      <c r="AF38" s="20">
        <v>3927000</v>
      </c>
      <c r="AG38" s="20"/>
      <c r="AH38" s="20" t="s">
        <v>72</v>
      </c>
      <c r="AI38" s="20"/>
      <c r="AJ38" s="20">
        <v>3927000</v>
      </c>
      <c r="AK38" s="20" t="e">
        <f t="shared" si="1"/>
        <v>#VALUE!</v>
      </c>
      <c r="AL38" s="24">
        <v>0</v>
      </c>
      <c r="AM38" s="13">
        <v>1</v>
      </c>
      <c r="AN38" s="13"/>
      <c r="AO38" s="13"/>
      <c r="AP38" s="13"/>
      <c r="AQ38" s="14" t="s">
        <v>43</v>
      </c>
      <c r="AR38" s="26"/>
      <c r="AS38" s="26"/>
      <c r="AT38" s="26"/>
      <c r="AU38" s="26"/>
      <c r="AV38" s="26"/>
      <c r="AW38" s="26"/>
      <c r="AX38" s="26"/>
      <c r="AY38" s="26"/>
      <c r="AZ38" s="26"/>
      <c r="BA38" s="26"/>
      <c r="BB38" s="26"/>
    </row>
    <row r="39" spans="1:54" ht="15.75" customHeight="1" x14ac:dyDescent="0.3">
      <c r="A39" s="30">
        <v>37</v>
      </c>
      <c r="B39" s="28" t="s">
        <v>134</v>
      </c>
      <c r="C39" s="29">
        <v>52535068</v>
      </c>
      <c r="D39" s="30" t="s">
        <v>135</v>
      </c>
      <c r="E39" s="15" t="s">
        <v>42</v>
      </c>
      <c r="F39" s="30" t="s">
        <v>30</v>
      </c>
      <c r="G39" s="30" t="s">
        <v>107</v>
      </c>
      <c r="H39" s="31">
        <v>45695</v>
      </c>
      <c r="I39" s="31">
        <v>45698</v>
      </c>
      <c r="J39" s="32">
        <v>46021</v>
      </c>
      <c r="K39" s="30">
        <v>320</v>
      </c>
      <c r="L39" s="33">
        <v>43197000</v>
      </c>
      <c r="M39" s="34">
        <v>11</v>
      </c>
      <c r="N39" s="35" t="s">
        <v>72</v>
      </c>
      <c r="O39" s="35"/>
      <c r="P39" s="35">
        <v>3927000</v>
      </c>
      <c r="Q39" s="35"/>
      <c r="R39" s="35">
        <v>3927000</v>
      </c>
      <c r="S39" s="36">
        <v>3927000</v>
      </c>
      <c r="T39" s="21" t="s">
        <v>72</v>
      </c>
      <c r="U39" s="21">
        <v>3927000</v>
      </c>
      <c r="V39" s="20"/>
      <c r="W39" s="35">
        <v>3927000</v>
      </c>
      <c r="X39" s="35">
        <v>3927000</v>
      </c>
      <c r="Y39" s="35"/>
      <c r="Z39" s="35"/>
      <c r="AA39" s="35">
        <v>3927000</v>
      </c>
      <c r="AB39" s="35"/>
      <c r="AC39" s="35">
        <v>3927000</v>
      </c>
      <c r="AD39" s="35"/>
      <c r="AE39" s="35">
        <v>3927000</v>
      </c>
      <c r="AF39" s="35">
        <v>3927000</v>
      </c>
      <c r="AG39" s="35"/>
      <c r="AH39" s="35" t="s">
        <v>72</v>
      </c>
      <c r="AI39" s="35"/>
      <c r="AJ39" s="35">
        <v>3927000</v>
      </c>
      <c r="AK39" s="20" t="e">
        <f t="shared" si="1"/>
        <v>#VALUE!</v>
      </c>
      <c r="AL39" s="24">
        <v>0</v>
      </c>
      <c r="AM39" s="26">
        <v>1</v>
      </c>
      <c r="AN39" s="26"/>
      <c r="AO39" s="26"/>
      <c r="AP39" s="26"/>
      <c r="AQ39" s="27" t="s">
        <v>32</v>
      </c>
      <c r="AR39" s="13"/>
      <c r="AS39" s="13"/>
      <c r="AT39" s="13"/>
      <c r="AU39" s="13"/>
      <c r="AV39" s="13"/>
      <c r="AW39" s="13"/>
      <c r="AX39" s="13"/>
      <c r="AY39" s="13"/>
      <c r="AZ39" s="13"/>
      <c r="BA39" s="13"/>
      <c r="BB39" s="13"/>
    </row>
    <row r="40" spans="1:54" ht="15.75" customHeight="1" x14ac:dyDescent="0.3">
      <c r="A40" s="15">
        <v>38</v>
      </c>
      <c r="B40" s="24" t="s">
        <v>136</v>
      </c>
      <c r="C40" s="16">
        <v>6341430</v>
      </c>
      <c r="D40" s="132" t="s">
        <v>137</v>
      </c>
      <c r="E40" s="15" t="s">
        <v>138</v>
      </c>
      <c r="F40" s="15" t="s">
        <v>30</v>
      </c>
      <c r="G40" s="15" t="s">
        <v>31</v>
      </c>
      <c r="H40" s="23">
        <v>45698</v>
      </c>
      <c r="I40" s="23">
        <v>45699</v>
      </c>
      <c r="J40" s="17">
        <v>46021</v>
      </c>
      <c r="K40" s="15">
        <v>320</v>
      </c>
      <c r="L40" s="18">
        <v>43197000</v>
      </c>
      <c r="M40" s="19">
        <v>11</v>
      </c>
      <c r="N40" s="20" t="s">
        <v>72</v>
      </c>
      <c r="O40" s="20"/>
      <c r="P40" s="20">
        <v>3927000</v>
      </c>
      <c r="Q40" s="20"/>
      <c r="R40" s="20">
        <v>3927000</v>
      </c>
      <c r="S40" s="21">
        <v>3927000</v>
      </c>
      <c r="T40" s="21">
        <v>3927000</v>
      </c>
      <c r="U40" s="20"/>
      <c r="V40" s="20"/>
      <c r="W40" s="20">
        <v>3927000</v>
      </c>
      <c r="X40" s="20">
        <v>3927000</v>
      </c>
      <c r="Y40" s="20"/>
      <c r="Z40" s="20"/>
      <c r="AA40" s="20">
        <v>3927000</v>
      </c>
      <c r="AB40" s="20"/>
      <c r="AC40" s="20">
        <v>3927000</v>
      </c>
      <c r="AD40" s="20"/>
      <c r="AE40" s="20">
        <v>3927000</v>
      </c>
      <c r="AF40" s="20">
        <v>3927000</v>
      </c>
      <c r="AG40" s="20"/>
      <c r="AH40" s="20" t="s">
        <v>72</v>
      </c>
      <c r="AI40" s="20"/>
      <c r="AJ40" s="20">
        <v>3927000</v>
      </c>
      <c r="AK40" s="20" t="e">
        <f t="shared" si="1"/>
        <v>#VALUE!</v>
      </c>
      <c r="AL40" s="24">
        <v>0</v>
      </c>
      <c r="AM40" s="13">
        <v>1</v>
      </c>
      <c r="AN40" s="13"/>
      <c r="AO40" s="13"/>
      <c r="AP40" s="13"/>
      <c r="AQ40" s="14" t="s">
        <v>43</v>
      </c>
      <c r="AR40" s="13"/>
      <c r="AS40" s="13"/>
      <c r="AT40" s="13"/>
      <c r="AU40" s="13"/>
      <c r="AV40" s="13"/>
      <c r="AW40" s="13"/>
      <c r="AX40" s="13"/>
      <c r="AY40" s="13"/>
      <c r="AZ40" s="13"/>
      <c r="BA40" s="13"/>
      <c r="BB40" s="13"/>
    </row>
    <row r="41" spans="1:54" ht="15.75" customHeight="1" x14ac:dyDescent="0.3">
      <c r="A41" s="15">
        <v>39</v>
      </c>
      <c r="B41" s="24" t="s">
        <v>139</v>
      </c>
      <c r="C41" s="16">
        <v>16461906</v>
      </c>
      <c r="D41" s="132" t="s">
        <v>140</v>
      </c>
      <c r="E41" s="15" t="s">
        <v>75</v>
      </c>
      <c r="F41" s="15" t="s">
        <v>76</v>
      </c>
      <c r="G41" s="15" t="s">
        <v>77</v>
      </c>
      <c r="H41" s="23">
        <v>45695</v>
      </c>
      <c r="I41" s="23">
        <v>45698</v>
      </c>
      <c r="J41" s="17">
        <v>46021</v>
      </c>
      <c r="K41" s="15">
        <v>320</v>
      </c>
      <c r="L41" s="18">
        <v>23100000</v>
      </c>
      <c r="M41" s="19">
        <v>11</v>
      </c>
      <c r="N41" s="20" t="s">
        <v>72</v>
      </c>
      <c r="O41" s="20"/>
      <c r="P41" s="20">
        <v>2100000</v>
      </c>
      <c r="Q41" s="20"/>
      <c r="R41" s="20">
        <v>2100000</v>
      </c>
      <c r="S41" s="21">
        <v>2100000</v>
      </c>
      <c r="T41" s="21">
        <v>2100000</v>
      </c>
      <c r="U41" s="20"/>
      <c r="V41" s="20"/>
      <c r="W41" s="20">
        <v>2100000</v>
      </c>
      <c r="X41" s="20">
        <v>2100000</v>
      </c>
      <c r="Y41" s="20"/>
      <c r="Z41" s="20"/>
      <c r="AA41" s="20">
        <v>2100000</v>
      </c>
      <c r="AB41" s="20"/>
      <c r="AC41" s="20">
        <v>2100000</v>
      </c>
      <c r="AD41" s="20"/>
      <c r="AE41" s="20">
        <v>2100000</v>
      </c>
      <c r="AF41" s="20">
        <v>2100000</v>
      </c>
      <c r="AG41" s="20"/>
      <c r="AH41" s="20" t="s">
        <v>72</v>
      </c>
      <c r="AI41" s="20"/>
      <c r="AJ41" s="20">
        <v>2100000</v>
      </c>
      <c r="AK41" s="20" t="e">
        <f t="shared" si="1"/>
        <v>#VALUE!</v>
      </c>
      <c r="AL41" s="24">
        <v>0</v>
      </c>
      <c r="AM41" s="13">
        <v>1</v>
      </c>
      <c r="AN41" s="13"/>
      <c r="AO41" s="13"/>
      <c r="AP41" s="13" t="s">
        <v>363</v>
      </c>
      <c r="AQ41" s="14" t="s">
        <v>43</v>
      </c>
      <c r="AR41" s="13"/>
      <c r="AS41" s="13"/>
      <c r="AT41" s="13"/>
      <c r="AU41" s="13"/>
      <c r="AV41" s="13"/>
      <c r="AW41" s="13"/>
      <c r="AX41" s="13"/>
      <c r="AY41" s="13"/>
      <c r="AZ41" s="13"/>
      <c r="BA41" s="13"/>
      <c r="BB41" s="13"/>
    </row>
    <row r="42" spans="1:54" ht="15.75" customHeight="1" x14ac:dyDescent="0.3">
      <c r="A42" s="136">
        <v>40</v>
      </c>
      <c r="B42" s="24" t="s">
        <v>141</v>
      </c>
      <c r="C42" s="16" t="s">
        <v>142</v>
      </c>
      <c r="D42" s="15" t="s">
        <v>143</v>
      </c>
      <c r="E42" s="136" t="s">
        <v>94</v>
      </c>
      <c r="F42" s="136" t="s">
        <v>94</v>
      </c>
      <c r="G42" s="136" t="s">
        <v>94</v>
      </c>
      <c r="H42" s="23"/>
      <c r="I42" s="23">
        <v>45343</v>
      </c>
      <c r="J42" s="17">
        <v>46009</v>
      </c>
      <c r="K42" s="136">
        <v>312</v>
      </c>
      <c r="L42" s="18">
        <v>9957000</v>
      </c>
      <c r="M42" s="19"/>
      <c r="N42" s="20" t="s">
        <v>72</v>
      </c>
      <c r="O42" s="20"/>
      <c r="P42" s="20"/>
      <c r="Q42" s="20"/>
      <c r="R42" s="20"/>
      <c r="S42" s="20"/>
      <c r="T42" s="20"/>
      <c r="U42" s="20"/>
      <c r="V42" s="20"/>
      <c r="W42" s="20" t="s">
        <v>72</v>
      </c>
      <c r="X42" s="20" t="s">
        <v>72</v>
      </c>
      <c r="Y42" s="20"/>
      <c r="Z42" s="20"/>
      <c r="AA42" s="20" t="s">
        <v>72</v>
      </c>
      <c r="AB42" s="20"/>
      <c r="AC42" s="20" t="s">
        <v>72</v>
      </c>
      <c r="AD42" s="20"/>
      <c r="AE42" s="20" t="s">
        <v>72</v>
      </c>
      <c r="AF42" s="20"/>
      <c r="AG42" s="20"/>
      <c r="AH42" s="20" t="s">
        <v>72</v>
      </c>
      <c r="AI42" s="20"/>
      <c r="AJ42" s="20"/>
      <c r="AK42" s="20" t="e">
        <f t="shared" si="1"/>
        <v>#VALUE!</v>
      </c>
      <c r="AL42" s="24">
        <v>0</v>
      </c>
      <c r="AM42" s="13"/>
      <c r="AN42" s="13"/>
      <c r="AO42" s="13"/>
      <c r="AP42" s="13"/>
      <c r="AQ42" s="14">
        <v>0</v>
      </c>
      <c r="AR42" s="13"/>
      <c r="AS42" s="13"/>
      <c r="AT42" s="13"/>
      <c r="AU42" s="13"/>
      <c r="AV42" s="13"/>
      <c r="AW42" s="13"/>
      <c r="AX42" s="13"/>
      <c r="AY42" s="13"/>
      <c r="AZ42" s="13"/>
      <c r="BA42" s="13"/>
      <c r="BB42" s="13"/>
    </row>
    <row r="43" spans="1:54" ht="15.75" customHeight="1" x14ac:dyDescent="0.3">
      <c r="A43" s="136">
        <v>41</v>
      </c>
      <c r="B43" s="24" t="s">
        <v>144</v>
      </c>
      <c r="C43" s="16" t="s">
        <v>145</v>
      </c>
      <c r="D43" s="15" t="s">
        <v>146</v>
      </c>
      <c r="E43" s="136" t="s">
        <v>94</v>
      </c>
      <c r="F43" s="136" t="s">
        <v>94</v>
      </c>
      <c r="G43" s="136" t="s">
        <v>94</v>
      </c>
      <c r="H43" s="23">
        <v>45706</v>
      </c>
      <c r="I43" s="23">
        <v>45706</v>
      </c>
      <c r="J43" s="17">
        <v>46022</v>
      </c>
      <c r="K43" s="136">
        <v>312</v>
      </c>
      <c r="L43" s="18">
        <v>7897000</v>
      </c>
      <c r="M43" s="19"/>
      <c r="N43" s="20" t="s">
        <v>72</v>
      </c>
      <c r="O43" s="20"/>
      <c r="P43" s="20"/>
      <c r="Q43" s="20"/>
      <c r="R43" s="20"/>
      <c r="S43" s="20"/>
      <c r="T43" s="20"/>
      <c r="U43" s="20"/>
      <c r="V43" s="20"/>
      <c r="W43" s="20" t="s">
        <v>72</v>
      </c>
      <c r="X43" s="20" t="s">
        <v>72</v>
      </c>
      <c r="Y43" s="20"/>
      <c r="Z43" s="20"/>
      <c r="AA43" s="20" t="s">
        <v>72</v>
      </c>
      <c r="AB43" s="20"/>
      <c r="AC43" s="20" t="s">
        <v>72</v>
      </c>
      <c r="AD43" s="20"/>
      <c r="AE43" s="20" t="s">
        <v>72</v>
      </c>
      <c r="AF43" s="20"/>
      <c r="AG43" s="20"/>
      <c r="AH43" s="20" t="s">
        <v>72</v>
      </c>
      <c r="AI43" s="20"/>
      <c r="AJ43" s="130"/>
      <c r="AK43" s="20" t="e">
        <f t="shared" si="1"/>
        <v>#VALUE!</v>
      </c>
      <c r="AL43" s="24">
        <v>0</v>
      </c>
      <c r="AM43" s="13"/>
      <c r="AN43" s="13"/>
      <c r="AO43" s="13"/>
      <c r="AP43" s="13"/>
      <c r="AQ43" s="14">
        <v>0</v>
      </c>
      <c r="AR43" s="13"/>
      <c r="AS43" s="13"/>
      <c r="AT43" s="13"/>
      <c r="AU43" s="13"/>
      <c r="AV43" s="13"/>
      <c r="AW43" s="13"/>
      <c r="AX43" s="13"/>
      <c r="AY43" s="13"/>
      <c r="AZ43" s="13"/>
      <c r="BA43" s="13"/>
      <c r="BB43" s="13"/>
    </row>
    <row r="44" spans="1:54" ht="15.75" customHeight="1" x14ac:dyDescent="0.3">
      <c r="A44" s="15">
        <v>42</v>
      </c>
      <c r="B44" s="24" t="s">
        <v>147</v>
      </c>
      <c r="C44" s="16">
        <v>22662391</v>
      </c>
      <c r="D44" s="15" t="s">
        <v>148</v>
      </c>
      <c r="E44" s="15" t="s">
        <v>130</v>
      </c>
      <c r="F44" s="15" t="s">
        <v>67</v>
      </c>
      <c r="G44" s="15" t="s">
        <v>149</v>
      </c>
      <c r="H44" s="23">
        <v>45706</v>
      </c>
      <c r="I44" s="23">
        <v>45706</v>
      </c>
      <c r="J44" s="17">
        <v>45918</v>
      </c>
      <c r="K44" s="15">
        <v>210</v>
      </c>
      <c r="L44" s="18">
        <v>14700000</v>
      </c>
      <c r="M44" s="19">
        <v>8</v>
      </c>
      <c r="N44" s="20" t="s">
        <v>72</v>
      </c>
      <c r="O44" s="20"/>
      <c r="P44" s="20"/>
      <c r="Q44" s="20">
        <v>1050000</v>
      </c>
      <c r="R44" s="20">
        <v>2100000</v>
      </c>
      <c r="S44" s="21">
        <v>2100000</v>
      </c>
      <c r="T44" s="21">
        <v>2100000</v>
      </c>
      <c r="U44" s="20"/>
      <c r="V44" s="20"/>
      <c r="W44" s="20">
        <v>2100000</v>
      </c>
      <c r="X44" s="20">
        <v>2100000</v>
      </c>
      <c r="Y44" s="20"/>
      <c r="Z44" s="20"/>
      <c r="AA44" s="20">
        <v>2100000</v>
      </c>
      <c r="AB44" s="20"/>
      <c r="AC44" s="20">
        <v>2100000</v>
      </c>
      <c r="AD44" s="20"/>
      <c r="AE44" s="20">
        <v>2100000</v>
      </c>
      <c r="AF44" s="20">
        <v>2100000</v>
      </c>
      <c r="AG44" s="20"/>
      <c r="AH44" s="20">
        <v>1050000</v>
      </c>
      <c r="AI44" s="20"/>
      <c r="AJ44" s="20"/>
      <c r="AK44" s="20" t="e">
        <f t="shared" si="1"/>
        <v>#VALUE!</v>
      </c>
      <c r="AL44" s="20">
        <v>6300000</v>
      </c>
      <c r="AM44" s="13"/>
      <c r="AN44" s="13"/>
      <c r="AO44" s="13"/>
      <c r="AP44" s="13"/>
      <c r="AQ44" s="14" t="s">
        <v>32</v>
      </c>
      <c r="AR44" s="13"/>
      <c r="AS44" s="13"/>
      <c r="AT44" s="13"/>
      <c r="AU44" s="13"/>
      <c r="AV44" s="13"/>
      <c r="AW44" s="13"/>
      <c r="AX44" s="13"/>
      <c r="AY44" s="13"/>
      <c r="AZ44" s="13"/>
      <c r="BA44" s="13"/>
      <c r="BB44" s="13"/>
    </row>
    <row r="45" spans="1:54" ht="15.75" customHeight="1" x14ac:dyDescent="0.3">
      <c r="A45" s="15">
        <v>43</v>
      </c>
      <c r="B45" s="24" t="s">
        <v>150</v>
      </c>
      <c r="C45" s="16">
        <v>76345164</v>
      </c>
      <c r="D45" s="15" t="s">
        <v>151</v>
      </c>
      <c r="E45" s="15" t="s">
        <v>130</v>
      </c>
      <c r="F45" s="15" t="s">
        <v>67</v>
      </c>
      <c r="G45" s="15"/>
      <c r="H45" s="37">
        <v>45706</v>
      </c>
      <c r="I45" s="23">
        <v>45706</v>
      </c>
      <c r="J45" s="17">
        <v>45918</v>
      </c>
      <c r="K45" s="15">
        <v>210</v>
      </c>
      <c r="L45" s="18">
        <v>14700000</v>
      </c>
      <c r="M45" s="19">
        <v>8</v>
      </c>
      <c r="N45" s="20" t="s">
        <v>72</v>
      </c>
      <c r="O45" s="20"/>
      <c r="P45" s="20"/>
      <c r="Q45" s="20">
        <v>1050000</v>
      </c>
      <c r="R45" s="20">
        <v>2100000</v>
      </c>
      <c r="S45" s="21">
        <v>2100000</v>
      </c>
      <c r="T45" s="21">
        <v>2100000</v>
      </c>
      <c r="U45" s="20"/>
      <c r="V45" s="20"/>
      <c r="W45" s="20">
        <v>2100000</v>
      </c>
      <c r="X45" s="20">
        <v>2100000</v>
      </c>
      <c r="Y45" s="20"/>
      <c r="Z45" s="20"/>
      <c r="AA45" s="20">
        <v>2100000</v>
      </c>
      <c r="AB45" s="20"/>
      <c r="AC45" s="20">
        <v>2100000</v>
      </c>
      <c r="AD45" s="20"/>
      <c r="AE45" s="20">
        <v>2100000</v>
      </c>
      <c r="AF45" s="20">
        <v>2100000</v>
      </c>
      <c r="AG45" s="20"/>
      <c r="AH45" s="20">
        <v>1050000</v>
      </c>
      <c r="AI45" s="20"/>
      <c r="AJ45" s="20"/>
      <c r="AK45" s="20" t="e">
        <f t="shared" si="1"/>
        <v>#VALUE!</v>
      </c>
      <c r="AL45" s="20">
        <v>6300000</v>
      </c>
      <c r="AM45" s="13"/>
      <c r="AN45" s="13"/>
      <c r="AO45" s="13"/>
      <c r="AP45" s="13"/>
      <c r="AQ45" s="14" t="s">
        <v>43</v>
      </c>
      <c r="AR45" s="13"/>
      <c r="AS45" s="13"/>
      <c r="AT45" s="13"/>
      <c r="AU45" s="13"/>
      <c r="AV45" s="13"/>
      <c r="AW45" s="13"/>
      <c r="AX45" s="13"/>
      <c r="AY45" s="13"/>
      <c r="AZ45" s="13"/>
      <c r="BA45" s="13"/>
      <c r="BB45" s="13"/>
    </row>
    <row r="46" spans="1:54" ht="15.75" customHeight="1" x14ac:dyDescent="0.3">
      <c r="A46" s="15">
        <v>44</v>
      </c>
      <c r="B46" s="24" t="s">
        <v>152</v>
      </c>
      <c r="C46" s="16">
        <v>1118303696</v>
      </c>
      <c r="D46" s="15" t="s">
        <v>153</v>
      </c>
      <c r="E46" s="15" t="s">
        <v>130</v>
      </c>
      <c r="F46" s="15" t="s">
        <v>67</v>
      </c>
      <c r="G46" s="15" t="s">
        <v>149</v>
      </c>
      <c r="H46" s="23">
        <v>45706</v>
      </c>
      <c r="I46" s="23">
        <v>45706</v>
      </c>
      <c r="J46" s="17">
        <v>45918</v>
      </c>
      <c r="K46" s="15">
        <v>210</v>
      </c>
      <c r="L46" s="18">
        <v>14700000</v>
      </c>
      <c r="M46" s="19">
        <v>8</v>
      </c>
      <c r="N46" s="20" t="s">
        <v>72</v>
      </c>
      <c r="O46" s="20"/>
      <c r="P46" s="20"/>
      <c r="Q46" s="20">
        <v>1050000</v>
      </c>
      <c r="R46" s="20">
        <v>2100000</v>
      </c>
      <c r="S46" s="21">
        <v>2100000</v>
      </c>
      <c r="T46" s="21">
        <v>2100000</v>
      </c>
      <c r="U46" s="20"/>
      <c r="V46" s="20"/>
      <c r="W46" s="20">
        <v>2100000</v>
      </c>
      <c r="X46" s="20">
        <v>2100000</v>
      </c>
      <c r="Y46" s="20"/>
      <c r="Z46" s="20"/>
      <c r="AA46" s="20">
        <v>2100000</v>
      </c>
      <c r="AB46" s="20"/>
      <c r="AC46" s="20">
        <v>2100000</v>
      </c>
      <c r="AD46" s="20"/>
      <c r="AE46" s="20">
        <v>2100000</v>
      </c>
      <c r="AF46" s="20">
        <v>2100000</v>
      </c>
      <c r="AG46" s="20"/>
      <c r="AH46" s="20">
        <v>1050000</v>
      </c>
      <c r="AI46" s="20"/>
      <c r="AJ46" s="20"/>
      <c r="AK46" s="20" t="e">
        <f t="shared" si="1"/>
        <v>#VALUE!</v>
      </c>
      <c r="AL46" s="20">
        <v>6300000</v>
      </c>
      <c r="AM46" s="13"/>
      <c r="AN46" s="13"/>
      <c r="AO46" s="13"/>
      <c r="AP46" s="13"/>
      <c r="AQ46" s="14" t="s">
        <v>32</v>
      </c>
      <c r="AR46" s="13"/>
      <c r="AS46" s="13"/>
      <c r="AT46" s="13"/>
      <c r="AU46" s="13"/>
      <c r="AV46" s="13"/>
      <c r="AW46" s="13"/>
      <c r="AX46" s="13"/>
      <c r="AY46" s="13"/>
      <c r="AZ46" s="13"/>
      <c r="BA46" s="13"/>
      <c r="BB46" s="13"/>
    </row>
    <row r="47" spans="1:54" ht="15.75" customHeight="1" x14ac:dyDescent="0.3">
      <c r="A47" s="15">
        <v>45</v>
      </c>
      <c r="B47" s="24" t="s">
        <v>154</v>
      </c>
      <c r="C47" s="16">
        <v>1115085069</v>
      </c>
      <c r="D47" s="15" t="s">
        <v>155</v>
      </c>
      <c r="E47" s="15" t="s">
        <v>130</v>
      </c>
      <c r="F47" s="15" t="s">
        <v>67</v>
      </c>
      <c r="G47" s="15" t="s">
        <v>156</v>
      </c>
      <c r="H47" s="23">
        <v>45706</v>
      </c>
      <c r="I47" s="23">
        <v>45706</v>
      </c>
      <c r="J47" s="17">
        <v>45918</v>
      </c>
      <c r="K47" s="15">
        <v>210</v>
      </c>
      <c r="L47" s="18">
        <v>14700000</v>
      </c>
      <c r="M47" s="20" t="s">
        <v>72</v>
      </c>
      <c r="N47" s="20"/>
      <c r="O47" s="24"/>
      <c r="P47" s="20"/>
      <c r="Q47" s="20">
        <v>1050000</v>
      </c>
      <c r="R47" s="20">
        <v>2100000</v>
      </c>
      <c r="S47" s="21">
        <v>2100000</v>
      </c>
      <c r="T47" s="21">
        <v>2100000</v>
      </c>
      <c r="U47" s="20"/>
      <c r="V47" s="20"/>
      <c r="W47" s="20">
        <v>2100000</v>
      </c>
      <c r="X47" s="20">
        <v>2100000</v>
      </c>
      <c r="Y47" s="20"/>
      <c r="Z47" s="20"/>
      <c r="AA47" s="20">
        <v>2100000</v>
      </c>
      <c r="AB47" s="20"/>
      <c r="AC47" s="20">
        <v>2100000</v>
      </c>
      <c r="AD47" s="20"/>
      <c r="AE47" s="20">
        <v>2100000</v>
      </c>
      <c r="AF47" s="20">
        <v>2100000</v>
      </c>
      <c r="AG47" s="20"/>
      <c r="AH47" s="20">
        <v>1050000</v>
      </c>
      <c r="AI47" s="20"/>
      <c r="AJ47" s="20"/>
      <c r="AK47" s="20">
        <f t="shared" si="1"/>
        <v>0</v>
      </c>
      <c r="AL47" s="20">
        <v>6300000</v>
      </c>
      <c r="AM47" s="13"/>
      <c r="AN47" s="13"/>
      <c r="AO47" s="13"/>
      <c r="AP47" s="13"/>
      <c r="AQ47" s="14" t="s">
        <v>32</v>
      </c>
      <c r="AR47" s="13"/>
      <c r="AS47" s="13"/>
      <c r="AT47" s="13"/>
      <c r="AU47" s="13"/>
      <c r="AV47" s="13"/>
      <c r="AW47" s="13"/>
      <c r="AX47" s="13"/>
      <c r="AY47" s="13"/>
      <c r="AZ47" s="13"/>
      <c r="BA47" s="13"/>
      <c r="BB47" s="13"/>
    </row>
    <row r="48" spans="1:54" ht="15.75" customHeight="1" x14ac:dyDescent="0.3">
      <c r="A48" s="15">
        <v>46</v>
      </c>
      <c r="B48" s="24" t="s">
        <v>157</v>
      </c>
      <c r="C48" s="16">
        <v>1118301409</v>
      </c>
      <c r="D48" s="15" t="s">
        <v>158</v>
      </c>
      <c r="E48" s="15" t="s">
        <v>130</v>
      </c>
      <c r="F48" s="15" t="s">
        <v>67</v>
      </c>
      <c r="G48" s="15" t="s">
        <v>149</v>
      </c>
      <c r="H48" s="23">
        <v>45706</v>
      </c>
      <c r="I48" s="23">
        <v>45706</v>
      </c>
      <c r="J48" s="17">
        <v>45918</v>
      </c>
      <c r="K48" s="15">
        <v>210</v>
      </c>
      <c r="L48" s="38">
        <v>14700000</v>
      </c>
      <c r="M48" s="19">
        <v>8</v>
      </c>
      <c r="N48" s="20" t="s">
        <v>72</v>
      </c>
      <c r="O48" s="20"/>
      <c r="P48" s="20"/>
      <c r="Q48" s="20">
        <v>1050000</v>
      </c>
      <c r="R48" s="20">
        <v>2100000</v>
      </c>
      <c r="S48" s="21">
        <v>2100000</v>
      </c>
      <c r="T48" s="21">
        <v>2100000</v>
      </c>
      <c r="U48" s="20"/>
      <c r="V48" s="20"/>
      <c r="W48" s="20">
        <v>2100000</v>
      </c>
      <c r="X48" s="20">
        <v>2100000</v>
      </c>
      <c r="Y48" s="20"/>
      <c r="Z48" s="20"/>
      <c r="AA48" s="20" t="s">
        <v>72</v>
      </c>
      <c r="AB48" s="20"/>
      <c r="AC48" s="20" t="s">
        <v>72</v>
      </c>
      <c r="AD48" s="20"/>
      <c r="AE48" s="20" t="s">
        <v>72</v>
      </c>
      <c r="AF48" s="20"/>
      <c r="AG48" s="20"/>
      <c r="AH48" s="20" t="s">
        <v>72</v>
      </c>
      <c r="AI48" s="20"/>
      <c r="AJ48" s="20"/>
      <c r="AK48" s="20" t="e">
        <f t="shared" si="1"/>
        <v>#VALUE!</v>
      </c>
      <c r="AL48" s="13">
        <v>0</v>
      </c>
      <c r="AM48" s="13"/>
      <c r="AN48" s="13"/>
      <c r="AO48" s="13"/>
      <c r="AP48" s="13" t="s">
        <v>369</v>
      </c>
      <c r="AQ48" s="14" t="s">
        <v>43</v>
      </c>
      <c r="AR48" s="13"/>
      <c r="AS48" s="13"/>
      <c r="AT48" s="13"/>
      <c r="AU48" s="13"/>
      <c r="AV48" s="13"/>
      <c r="AW48" s="13"/>
      <c r="AX48" s="13"/>
      <c r="AY48" s="13"/>
      <c r="AZ48" s="13"/>
      <c r="BA48" s="13"/>
      <c r="BB48" s="13"/>
    </row>
    <row r="49" spans="1:54" ht="15.75" customHeight="1" x14ac:dyDescent="0.3">
      <c r="A49" s="15">
        <v>47</v>
      </c>
      <c r="B49" s="24" t="s">
        <v>159</v>
      </c>
      <c r="C49" s="16">
        <v>1118259252</v>
      </c>
      <c r="D49" s="15" t="s">
        <v>160</v>
      </c>
      <c r="E49" s="15" t="s">
        <v>130</v>
      </c>
      <c r="F49" s="15" t="s">
        <v>67</v>
      </c>
      <c r="G49" s="15" t="s">
        <v>156</v>
      </c>
      <c r="H49" s="23">
        <v>45706</v>
      </c>
      <c r="I49" s="23">
        <v>45706</v>
      </c>
      <c r="J49" s="17">
        <v>45918</v>
      </c>
      <c r="K49" s="15">
        <v>210</v>
      </c>
      <c r="L49" s="38">
        <v>14700000</v>
      </c>
      <c r="M49" s="19">
        <v>8</v>
      </c>
      <c r="N49" s="20"/>
      <c r="O49" s="20"/>
      <c r="P49" s="20"/>
      <c r="Q49" s="20">
        <v>1050000</v>
      </c>
      <c r="R49" s="20">
        <v>2100000</v>
      </c>
      <c r="S49" s="21">
        <v>2100000</v>
      </c>
      <c r="T49" s="21">
        <v>2100000</v>
      </c>
      <c r="U49" s="20"/>
      <c r="V49" s="20"/>
      <c r="W49" s="20">
        <v>2100000</v>
      </c>
      <c r="X49" s="20">
        <v>2100000</v>
      </c>
      <c r="Y49" s="20"/>
      <c r="Z49" s="20"/>
      <c r="AA49" s="20">
        <v>2100000</v>
      </c>
      <c r="AB49" s="20"/>
      <c r="AC49" s="20">
        <v>2100000</v>
      </c>
      <c r="AD49" s="20"/>
      <c r="AE49" s="20">
        <v>2100000</v>
      </c>
      <c r="AF49" s="20">
        <v>2100000</v>
      </c>
      <c r="AG49" s="20"/>
      <c r="AH49" s="20">
        <v>1050000</v>
      </c>
      <c r="AI49" s="20"/>
      <c r="AJ49" s="20"/>
      <c r="AK49" s="20">
        <f t="shared" si="1"/>
        <v>0</v>
      </c>
      <c r="AL49" s="20">
        <v>6300000</v>
      </c>
      <c r="AM49" s="13"/>
      <c r="AN49" s="13"/>
      <c r="AO49" s="13"/>
      <c r="AP49" s="13"/>
      <c r="AQ49" s="14" t="s">
        <v>32</v>
      </c>
      <c r="AR49" s="13"/>
      <c r="AS49" s="13"/>
      <c r="AT49" s="13"/>
      <c r="AU49" s="13"/>
      <c r="AV49" s="13"/>
      <c r="AW49" s="13"/>
      <c r="AX49" s="13"/>
      <c r="AY49" s="13"/>
      <c r="AZ49" s="13"/>
      <c r="BA49" s="13"/>
      <c r="BB49" s="13"/>
    </row>
    <row r="50" spans="1:54" ht="15.75" customHeight="1" x14ac:dyDescent="0.3">
      <c r="A50" s="15">
        <v>48</v>
      </c>
      <c r="B50" s="24" t="s">
        <v>161</v>
      </c>
      <c r="C50" s="16">
        <v>1118285418</v>
      </c>
      <c r="D50" s="15" t="s">
        <v>162</v>
      </c>
      <c r="E50" s="15" t="s">
        <v>130</v>
      </c>
      <c r="F50" s="15" t="s">
        <v>67</v>
      </c>
      <c r="G50" s="15" t="s">
        <v>156</v>
      </c>
      <c r="H50" s="37">
        <v>45706</v>
      </c>
      <c r="I50" s="23">
        <v>45706</v>
      </c>
      <c r="J50" s="17">
        <v>45918</v>
      </c>
      <c r="K50" s="15">
        <v>210</v>
      </c>
      <c r="L50" s="38">
        <v>14700000</v>
      </c>
      <c r="M50" s="19">
        <v>8</v>
      </c>
      <c r="N50" s="20"/>
      <c r="O50" s="20"/>
      <c r="P50" s="20"/>
      <c r="Q50" s="20">
        <v>1050000</v>
      </c>
      <c r="R50" s="20">
        <v>2100000</v>
      </c>
      <c r="S50" s="21">
        <v>2100000</v>
      </c>
      <c r="T50" s="21">
        <v>2100000</v>
      </c>
      <c r="U50" s="20"/>
      <c r="V50" s="20"/>
      <c r="W50" s="20">
        <v>2100000</v>
      </c>
      <c r="X50" s="20">
        <v>2100000</v>
      </c>
      <c r="Y50" s="20"/>
      <c r="Z50" s="20"/>
      <c r="AA50" s="20">
        <v>2100000</v>
      </c>
      <c r="AB50" s="20"/>
      <c r="AC50" s="20">
        <v>2100000</v>
      </c>
      <c r="AD50" s="20"/>
      <c r="AE50" s="20">
        <v>2100000</v>
      </c>
      <c r="AF50" s="20">
        <v>2100000</v>
      </c>
      <c r="AG50" s="20"/>
      <c r="AH50" s="20">
        <v>1050000</v>
      </c>
      <c r="AI50" s="20"/>
      <c r="AJ50" s="20"/>
      <c r="AK50" s="20">
        <f t="shared" si="1"/>
        <v>0</v>
      </c>
      <c r="AL50" s="20">
        <v>6300000</v>
      </c>
      <c r="AM50" s="13"/>
      <c r="AN50" s="13"/>
      <c r="AO50" s="13"/>
      <c r="AP50" s="13"/>
      <c r="AQ50" s="14" t="s">
        <v>32</v>
      </c>
      <c r="AR50" s="13"/>
      <c r="AS50" s="13"/>
      <c r="AT50" s="13"/>
      <c r="AU50" s="13"/>
      <c r="AV50" s="13"/>
      <c r="AW50" s="13"/>
      <c r="AX50" s="13"/>
      <c r="AY50" s="13"/>
      <c r="AZ50" s="13"/>
      <c r="BA50" s="13"/>
      <c r="BB50" s="13"/>
    </row>
    <row r="51" spans="1:54" ht="15.75" customHeight="1" x14ac:dyDescent="0.3">
      <c r="A51" s="15">
        <v>49</v>
      </c>
      <c r="B51" s="24" t="s">
        <v>163</v>
      </c>
      <c r="C51" s="16">
        <v>1118282515</v>
      </c>
      <c r="D51" s="15" t="s">
        <v>164</v>
      </c>
      <c r="E51" s="15" t="s">
        <v>130</v>
      </c>
      <c r="F51" s="15" t="s">
        <v>67</v>
      </c>
      <c r="G51" s="15" t="s">
        <v>149</v>
      </c>
      <c r="H51" s="23">
        <v>45706</v>
      </c>
      <c r="I51" s="23">
        <v>45706</v>
      </c>
      <c r="J51" s="17">
        <v>45918</v>
      </c>
      <c r="K51" s="15">
        <v>210</v>
      </c>
      <c r="L51" s="38">
        <v>14700000</v>
      </c>
      <c r="M51" s="19">
        <v>8</v>
      </c>
      <c r="N51" s="20"/>
      <c r="O51" s="20"/>
      <c r="P51" s="20"/>
      <c r="Q51" s="20">
        <v>1050000</v>
      </c>
      <c r="R51" s="20">
        <v>2100000</v>
      </c>
      <c r="S51" s="21">
        <v>2100000</v>
      </c>
      <c r="T51" s="21">
        <v>2100000</v>
      </c>
      <c r="U51" s="20"/>
      <c r="V51" s="20"/>
      <c r="W51" s="20">
        <v>2100000</v>
      </c>
      <c r="X51" s="20">
        <v>2100000</v>
      </c>
      <c r="Y51" s="20"/>
      <c r="Z51" s="20"/>
      <c r="AA51" s="20">
        <v>2100000</v>
      </c>
      <c r="AB51" s="20"/>
      <c r="AC51" s="20">
        <v>2100000</v>
      </c>
      <c r="AD51" s="20"/>
      <c r="AE51" s="20">
        <v>2100000</v>
      </c>
      <c r="AF51" s="20">
        <v>2100000</v>
      </c>
      <c r="AG51" s="20"/>
      <c r="AH51" s="20">
        <v>1050000</v>
      </c>
      <c r="AI51" s="20"/>
      <c r="AJ51" s="20"/>
      <c r="AK51" s="20">
        <f t="shared" si="1"/>
        <v>0</v>
      </c>
      <c r="AL51" s="20">
        <v>6300000</v>
      </c>
      <c r="AM51" s="13"/>
      <c r="AN51" s="13"/>
      <c r="AO51" s="13"/>
      <c r="AP51" s="13"/>
      <c r="AQ51" s="14" t="s">
        <v>43</v>
      </c>
      <c r="AR51" s="13"/>
      <c r="AS51" s="13"/>
      <c r="AT51" s="13"/>
      <c r="AU51" s="13"/>
      <c r="AV51" s="13"/>
      <c r="AW51" s="13"/>
      <c r="AX51" s="13"/>
      <c r="AY51" s="13"/>
      <c r="AZ51" s="13"/>
      <c r="BA51" s="13"/>
      <c r="BB51" s="13"/>
    </row>
    <row r="52" spans="1:54" ht="15.75" customHeight="1" x14ac:dyDescent="0.3">
      <c r="A52" s="15">
        <v>50</v>
      </c>
      <c r="B52" s="24" t="s">
        <v>165</v>
      </c>
      <c r="C52" s="16">
        <v>31475774</v>
      </c>
      <c r="D52" s="15" t="s">
        <v>166</v>
      </c>
      <c r="E52" s="15" t="s">
        <v>130</v>
      </c>
      <c r="F52" s="15" t="s">
        <v>67</v>
      </c>
      <c r="G52" s="15"/>
      <c r="H52" s="23">
        <v>45706</v>
      </c>
      <c r="I52" s="23">
        <v>45706</v>
      </c>
      <c r="J52" s="17">
        <v>45918</v>
      </c>
      <c r="K52" s="15">
        <v>210</v>
      </c>
      <c r="L52" s="38">
        <v>14700000</v>
      </c>
      <c r="M52" s="19">
        <v>8</v>
      </c>
      <c r="N52" s="20"/>
      <c r="O52" s="20"/>
      <c r="P52" s="20"/>
      <c r="Q52" s="20">
        <v>1050000</v>
      </c>
      <c r="R52" s="20">
        <v>2100000</v>
      </c>
      <c r="S52" s="21">
        <v>2100000</v>
      </c>
      <c r="T52" s="21">
        <v>2100000</v>
      </c>
      <c r="U52" s="20"/>
      <c r="V52" s="20"/>
      <c r="W52" s="20">
        <v>2100000</v>
      </c>
      <c r="X52" s="20">
        <v>2100000</v>
      </c>
      <c r="Y52" s="20"/>
      <c r="Z52" s="20"/>
      <c r="AA52" s="20">
        <v>2100000</v>
      </c>
      <c r="AB52" s="20"/>
      <c r="AC52" s="20">
        <v>2100000</v>
      </c>
      <c r="AD52" s="20"/>
      <c r="AE52" s="20">
        <v>2100000</v>
      </c>
      <c r="AF52" s="20">
        <v>2100000</v>
      </c>
      <c r="AG52" s="20"/>
      <c r="AH52" s="20">
        <v>1050000</v>
      </c>
      <c r="AI52" s="20"/>
      <c r="AJ52" s="20"/>
      <c r="AK52" s="20">
        <f t="shared" si="1"/>
        <v>0</v>
      </c>
      <c r="AL52" s="20">
        <v>6300000</v>
      </c>
      <c r="AM52" s="13"/>
      <c r="AN52" s="13"/>
      <c r="AO52" s="13"/>
      <c r="AP52" s="13"/>
      <c r="AQ52" s="14" t="s">
        <v>32</v>
      </c>
      <c r="AR52" s="13"/>
      <c r="AS52" s="13"/>
      <c r="AT52" s="13"/>
      <c r="AU52" s="13"/>
      <c r="AV52" s="13"/>
      <c r="AW52" s="13"/>
      <c r="AX52" s="13"/>
      <c r="AY52" s="13"/>
      <c r="AZ52" s="13"/>
      <c r="BA52" s="13"/>
      <c r="BB52" s="13"/>
    </row>
    <row r="53" spans="1:54" ht="15.75" customHeight="1" x14ac:dyDescent="0.3">
      <c r="A53" s="15">
        <v>51</v>
      </c>
      <c r="B53" s="24" t="s">
        <v>167</v>
      </c>
      <c r="C53" s="16">
        <v>31469557</v>
      </c>
      <c r="D53" s="15" t="s">
        <v>168</v>
      </c>
      <c r="E53" s="15" t="s">
        <v>130</v>
      </c>
      <c r="F53" s="15" t="s">
        <v>67</v>
      </c>
      <c r="G53" s="15" t="s">
        <v>156</v>
      </c>
      <c r="H53" s="23">
        <v>45706</v>
      </c>
      <c r="I53" s="23">
        <v>45706</v>
      </c>
      <c r="J53" s="17">
        <v>45918</v>
      </c>
      <c r="K53" s="15">
        <v>210</v>
      </c>
      <c r="L53" s="38">
        <v>14700000</v>
      </c>
      <c r="M53" s="19">
        <v>8</v>
      </c>
      <c r="N53" s="20"/>
      <c r="O53" s="20"/>
      <c r="P53" s="20"/>
      <c r="Q53" s="20">
        <v>1050000</v>
      </c>
      <c r="R53" s="20">
        <v>2100000</v>
      </c>
      <c r="S53" s="21">
        <v>2100000</v>
      </c>
      <c r="T53" s="21">
        <v>2100000</v>
      </c>
      <c r="U53" s="20"/>
      <c r="V53" s="20"/>
      <c r="W53" s="20">
        <v>2100000</v>
      </c>
      <c r="X53" s="20">
        <v>2100000</v>
      </c>
      <c r="Y53" s="20"/>
      <c r="Z53" s="20"/>
      <c r="AA53" s="20">
        <v>2100000</v>
      </c>
      <c r="AB53" s="20"/>
      <c r="AC53" s="20">
        <v>2100000</v>
      </c>
      <c r="AD53" s="20"/>
      <c r="AE53" s="20">
        <v>2100000</v>
      </c>
      <c r="AF53" s="20">
        <v>2100000</v>
      </c>
      <c r="AG53" s="20"/>
      <c r="AH53" s="20">
        <v>1050000</v>
      </c>
      <c r="AI53" s="20"/>
      <c r="AJ53" s="20"/>
      <c r="AK53" s="20">
        <f t="shared" si="1"/>
        <v>0</v>
      </c>
      <c r="AL53" s="20">
        <v>6300000</v>
      </c>
      <c r="AM53" s="13"/>
      <c r="AN53" s="13"/>
      <c r="AO53" s="13"/>
      <c r="AP53" s="13"/>
      <c r="AQ53" s="14" t="s">
        <v>169</v>
      </c>
      <c r="AR53" s="13"/>
      <c r="AS53" s="13"/>
      <c r="AT53" s="13"/>
      <c r="AU53" s="13"/>
      <c r="AV53" s="13"/>
      <c r="AW53" s="13"/>
      <c r="AX53" s="13"/>
      <c r="AY53" s="13"/>
      <c r="AZ53" s="13"/>
      <c r="BA53" s="13"/>
      <c r="BB53" s="13"/>
    </row>
    <row r="54" spans="1:54" ht="15.75" customHeight="1" x14ac:dyDescent="0.3">
      <c r="A54" s="15">
        <v>52</v>
      </c>
      <c r="B54" s="24" t="s">
        <v>170</v>
      </c>
      <c r="C54" s="16">
        <v>16449942</v>
      </c>
      <c r="D54" s="15" t="s">
        <v>171</v>
      </c>
      <c r="E54" s="15" t="s">
        <v>130</v>
      </c>
      <c r="F54" s="15" t="s">
        <v>67</v>
      </c>
      <c r="G54" s="15"/>
      <c r="H54" s="23">
        <v>45706</v>
      </c>
      <c r="I54" s="23">
        <v>45708</v>
      </c>
      <c r="J54" s="17">
        <v>45918</v>
      </c>
      <c r="K54" s="15">
        <v>210</v>
      </c>
      <c r="L54" s="38">
        <v>14700000</v>
      </c>
      <c r="M54" s="19">
        <v>8</v>
      </c>
      <c r="N54" s="20"/>
      <c r="O54" s="20"/>
      <c r="P54" s="20"/>
      <c r="Q54" s="20">
        <v>1050000</v>
      </c>
      <c r="R54" s="20">
        <v>2100000</v>
      </c>
      <c r="S54" s="21">
        <v>2100000</v>
      </c>
      <c r="T54" s="21">
        <v>2100000</v>
      </c>
      <c r="U54" s="20"/>
      <c r="V54" s="20"/>
      <c r="W54" s="20">
        <v>2100000</v>
      </c>
      <c r="X54" s="20">
        <v>2100000</v>
      </c>
      <c r="Y54" s="20"/>
      <c r="Z54" s="20"/>
      <c r="AA54" s="20">
        <v>2100000</v>
      </c>
      <c r="AB54" s="20"/>
      <c r="AC54" s="20">
        <v>2100000</v>
      </c>
      <c r="AD54" s="20"/>
      <c r="AE54" s="20">
        <v>2100000</v>
      </c>
      <c r="AF54" s="20">
        <v>2100000</v>
      </c>
      <c r="AG54" s="20"/>
      <c r="AH54" s="20">
        <v>1050000</v>
      </c>
      <c r="AI54" s="20"/>
      <c r="AJ54" s="20"/>
      <c r="AK54" s="20">
        <f t="shared" si="1"/>
        <v>0</v>
      </c>
      <c r="AL54" s="20">
        <v>6300000</v>
      </c>
      <c r="AM54" s="13"/>
      <c r="AN54" s="13"/>
      <c r="AO54" s="13"/>
      <c r="AP54" s="13"/>
      <c r="AQ54" s="14" t="s">
        <v>43</v>
      </c>
      <c r="AR54" s="13"/>
      <c r="AS54" s="13"/>
      <c r="AT54" s="13"/>
      <c r="AU54" s="13"/>
      <c r="AV54" s="13"/>
      <c r="AW54" s="13"/>
      <c r="AX54" s="13"/>
      <c r="AY54" s="13"/>
      <c r="AZ54" s="13"/>
      <c r="BA54" s="13"/>
      <c r="BB54" s="13"/>
    </row>
    <row r="55" spans="1:54" ht="15.75" customHeight="1" x14ac:dyDescent="0.3">
      <c r="A55" s="15">
        <v>53</v>
      </c>
      <c r="B55" s="24" t="s">
        <v>172</v>
      </c>
      <c r="C55" s="16">
        <v>16448311</v>
      </c>
      <c r="D55" s="15" t="s">
        <v>173</v>
      </c>
      <c r="E55" s="15" t="s">
        <v>130</v>
      </c>
      <c r="F55" s="15" t="s">
        <v>67</v>
      </c>
      <c r="G55" s="15"/>
      <c r="H55" s="23">
        <v>45706</v>
      </c>
      <c r="I55" s="23">
        <v>45708</v>
      </c>
      <c r="J55" s="17">
        <v>45918</v>
      </c>
      <c r="K55" s="15">
        <v>210</v>
      </c>
      <c r="L55" s="38">
        <v>14700000</v>
      </c>
      <c r="M55" s="19">
        <v>8</v>
      </c>
      <c r="N55" s="20"/>
      <c r="O55" s="20"/>
      <c r="P55" s="20"/>
      <c r="Q55" s="20">
        <v>1050000</v>
      </c>
      <c r="R55" s="20">
        <v>2100000</v>
      </c>
      <c r="S55" s="21">
        <v>2100000</v>
      </c>
      <c r="T55" s="21">
        <v>2100000</v>
      </c>
      <c r="U55" s="20"/>
      <c r="V55" s="20"/>
      <c r="W55" s="20">
        <v>2100000</v>
      </c>
      <c r="X55" s="20">
        <v>2100000</v>
      </c>
      <c r="Y55" s="20"/>
      <c r="Z55" s="20"/>
      <c r="AA55" s="20">
        <v>2100000</v>
      </c>
      <c r="AB55" s="20"/>
      <c r="AC55" s="20">
        <v>2100000</v>
      </c>
      <c r="AD55" s="20"/>
      <c r="AE55" s="20">
        <v>2100000</v>
      </c>
      <c r="AF55" s="20">
        <v>2100000</v>
      </c>
      <c r="AG55" s="20"/>
      <c r="AH55" s="20">
        <v>1050000</v>
      </c>
      <c r="AI55" s="20"/>
      <c r="AJ55" s="20"/>
      <c r="AK55" s="20">
        <f t="shared" si="1"/>
        <v>0</v>
      </c>
      <c r="AL55" s="20">
        <v>6300000</v>
      </c>
      <c r="AM55" s="13"/>
      <c r="AN55" s="13"/>
      <c r="AO55" s="13"/>
      <c r="AP55" s="13"/>
      <c r="AQ55" s="14" t="s">
        <v>43</v>
      </c>
      <c r="AR55" s="13"/>
      <c r="AS55" s="13"/>
      <c r="AT55" s="13"/>
      <c r="AU55" s="13"/>
      <c r="AV55" s="13"/>
      <c r="AW55" s="13"/>
      <c r="AX55" s="13"/>
      <c r="AY55" s="13"/>
      <c r="AZ55" s="13"/>
      <c r="BA55" s="13"/>
      <c r="BB55" s="13"/>
    </row>
    <row r="56" spans="1:54" ht="15.75" customHeight="1" x14ac:dyDescent="0.3">
      <c r="A56" s="15">
        <v>54</v>
      </c>
      <c r="B56" s="24" t="s">
        <v>174</v>
      </c>
      <c r="C56" s="16">
        <v>1118297137</v>
      </c>
      <c r="D56" s="15" t="s">
        <v>175</v>
      </c>
      <c r="E56" s="15" t="s">
        <v>130</v>
      </c>
      <c r="F56" s="15" t="s">
        <v>67</v>
      </c>
      <c r="G56" s="15"/>
      <c r="H56" s="23">
        <v>45707</v>
      </c>
      <c r="I56" s="23">
        <v>45707</v>
      </c>
      <c r="J56" s="17">
        <v>45918</v>
      </c>
      <c r="K56" s="15">
        <v>210</v>
      </c>
      <c r="L56" s="38">
        <v>14700000</v>
      </c>
      <c r="M56" s="19">
        <v>8</v>
      </c>
      <c r="N56" s="20"/>
      <c r="O56" s="20"/>
      <c r="P56" s="20"/>
      <c r="Q56" s="20">
        <v>1050000</v>
      </c>
      <c r="R56" s="20">
        <v>2100000</v>
      </c>
      <c r="S56" s="21">
        <v>2100000</v>
      </c>
      <c r="T56" s="21">
        <v>2100000</v>
      </c>
      <c r="U56" s="20"/>
      <c r="V56" s="20"/>
      <c r="W56" s="20">
        <v>2100000</v>
      </c>
      <c r="X56" s="20">
        <v>2100000</v>
      </c>
      <c r="Y56" s="20"/>
      <c r="Z56" s="20"/>
      <c r="AA56" s="20">
        <v>2100000</v>
      </c>
      <c r="AB56" s="20"/>
      <c r="AC56" s="20">
        <v>2100000</v>
      </c>
      <c r="AD56" s="20"/>
      <c r="AE56" s="20">
        <v>2100000</v>
      </c>
      <c r="AF56" s="20">
        <v>2100000</v>
      </c>
      <c r="AG56" s="20"/>
      <c r="AH56" s="20">
        <v>1050000</v>
      </c>
      <c r="AI56" s="20"/>
      <c r="AJ56" s="20"/>
      <c r="AK56" s="20">
        <f t="shared" si="1"/>
        <v>0</v>
      </c>
      <c r="AL56" s="20">
        <v>6300000</v>
      </c>
      <c r="AM56" s="13"/>
      <c r="AN56" s="13"/>
      <c r="AO56" s="13"/>
      <c r="AP56" s="13"/>
      <c r="AQ56" s="14" t="s">
        <v>32</v>
      </c>
      <c r="AR56" s="13"/>
      <c r="AS56" s="13"/>
      <c r="AT56" s="13"/>
      <c r="AU56" s="13"/>
      <c r="AV56" s="13"/>
      <c r="AW56" s="13"/>
      <c r="AX56" s="13"/>
      <c r="AY56" s="13"/>
      <c r="AZ56" s="13"/>
      <c r="BA56" s="13"/>
      <c r="BB56" s="13"/>
    </row>
    <row r="57" spans="1:54" ht="15.75" customHeight="1" x14ac:dyDescent="0.3">
      <c r="A57" s="15">
        <v>55</v>
      </c>
      <c r="B57" s="24" t="s">
        <v>176</v>
      </c>
      <c r="C57" s="16">
        <v>1118307353</v>
      </c>
      <c r="D57" s="15" t="s">
        <v>177</v>
      </c>
      <c r="E57" s="15" t="s">
        <v>130</v>
      </c>
      <c r="F57" s="15" t="s">
        <v>67</v>
      </c>
      <c r="G57" s="15"/>
      <c r="H57" s="23">
        <v>45707</v>
      </c>
      <c r="I57" s="23">
        <v>45707</v>
      </c>
      <c r="J57" s="17">
        <v>45918</v>
      </c>
      <c r="K57" s="15">
        <v>210</v>
      </c>
      <c r="L57" s="38">
        <v>14700000</v>
      </c>
      <c r="M57" s="19">
        <v>8</v>
      </c>
      <c r="N57" s="20"/>
      <c r="O57" s="20"/>
      <c r="P57" s="20"/>
      <c r="Q57" s="20">
        <v>1050000</v>
      </c>
      <c r="R57" s="20">
        <v>2100000</v>
      </c>
      <c r="S57" s="21">
        <v>2100000</v>
      </c>
      <c r="T57" s="21">
        <v>2100000</v>
      </c>
      <c r="U57" s="20"/>
      <c r="V57" s="20"/>
      <c r="W57" s="20">
        <v>2100000</v>
      </c>
      <c r="X57" s="20">
        <v>2100000</v>
      </c>
      <c r="Y57" s="20"/>
      <c r="Z57" s="20"/>
      <c r="AA57" s="20">
        <v>2100000</v>
      </c>
      <c r="AB57" s="20"/>
      <c r="AC57" s="20">
        <v>2100000</v>
      </c>
      <c r="AD57" s="20"/>
      <c r="AE57" s="20">
        <v>2100000</v>
      </c>
      <c r="AF57" s="20">
        <v>2100000</v>
      </c>
      <c r="AG57" s="20"/>
      <c r="AH57" s="20">
        <v>1050000</v>
      </c>
      <c r="AI57" s="20"/>
      <c r="AJ57" s="20"/>
      <c r="AK57" s="20">
        <f t="shared" si="1"/>
        <v>0</v>
      </c>
      <c r="AL57" s="20">
        <v>6300000</v>
      </c>
      <c r="AM57" s="13"/>
      <c r="AN57" s="13"/>
      <c r="AO57" s="13"/>
      <c r="AP57" s="13"/>
      <c r="AQ57" s="14" t="s">
        <v>32</v>
      </c>
      <c r="AR57" s="13"/>
      <c r="AS57" s="13"/>
      <c r="AT57" s="13"/>
      <c r="AU57" s="13"/>
      <c r="AV57" s="13"/>
      <c r="AW57" s="13"/>
      <c r="AX57" s="13"/>
      <c r="AY57" s="13"/>
      <c r="AZ57" s="13"/>
      <c r="BA57" s="13"/>
      <c r="BB57" s="13"/>
    </row>
    <row r="58" spans="1:54" ht="15.75" customHeight="1" x14ac:dyDescent="0.3">
      <c r="A58" s="15">
        <v>56</v>
      </c>
      <c r="B58" s="24" t="s">
        <v>178</v>
      </c>
      <c r="C58" s="16">
        <v>55060615</v>
      </c>
      <c r="D58" s="15" t="s">
        <v>179</v>
      </c>
      <c r="E58" s="15" t="s">
        <v>130</v>
      </c>
      <c r="F58" s="15" t="s">
        <v>67</v>
      </c>
      <c r="G58" s="15" t="s">
        <v>149</v>
      </c>
      <c r="H58" s="23">
        <v>45707</v>
      </c>
      <c r="I58" s="23">
        <v>45707</v>
      </c>
      <c r="J58" s="17">
        <v>45918</v>
      </c>
      <c r="K58" s="15">
        <v>210</v>
      </c>
      <c r="L58" s="38">
        <v>14700000</v>
      </c>
      <c r="M58" s="19">
        <v>8</v>
      </c>
      <c r="N58" s="20"/>
      <c r="O58" s="20"/>
      <c r="P58" s="20"/>
      <c r="Q58" s="20">
        <v>1050000</v>
      </c>
      <c r="R58" s="20">
        <v>2100000</v>
      </c>
      <c r="S58" s="21">
        <v>2100000</v>
      </c>
      <c r="T58" s="21">
        <v>2100000</v>
      </c>
      <c r="U58" s="20"/>
      <c r="V58" s="20"/>
      <c r="W58" s="20">
        <v>2100000</v>
      </c>
      <c r="X58" s="20">
        <v>2100000</v>
      </c>
      <c r="Y58" s="20"/>
      <c r="Z58" s="20"/>
      <c r="AA58" s="20">
        <v>2100000</v>
      </c>
      <c r="AB58" s="20"/>
      <c r="AC58" s="20" t="s">
        <v>72</v>
      </c>
      <c r="AD58" s="13">
        <v>1050000</v>
      </c>
      <c r="AE58" s="20" t="s">
        <v>72</v>
      </c>
      <c r="AF58" s="20"/>
      <c r="AG58" s="20"/>
      <c r="AH58" s="20" t="s">
        <v>72</v>
      </c>
      <c r="AI58" s="20"/>
      <c r="AJ58" s="20"/>
      <c r="AK58" s="20" t="e">
        <f t="shared" si="1"/>
        <v>#VALUE!</v>
      </c>
      <c r="AL58" s="20" t="s">
        <v>72</v>
      </c>
      <c r="AM58" s="13"/>
      <c r="AN58" s="13"/>
      <c r="AO58" s="13"/>
      <c r="AP58" s="13"/>
      <c r="AQ58" s="14" t="s">
        <v>32</v>
      </c>
      <c r="AR58" s="13"/>
      <c r="AS58" s="13"/>
      <c r="AT58" s="13"/>
      <c r="AU58" s="13"/>
      <c r="AV58" s="13"/>
      <c r="AW58" s="13"/>
      <c r="AX58" s="13"/>
      <c r="AY58" s="13"/>
      <c r="AZ58" s="13"/>
      <c r="BA58" s="13"/>
      <c r="BB58" s="13"/>
    </row>
    <row r="59" spans="1:54" ht="15.75" customHeight="1" x14ac:dyDescent="0.3">
      <c r="A59" s="15">
        <v>57</v>
      </c>
      <c r="B59" s="24" t="s">
        <v>180</v>
      </c>
      <c r="C59" s="39">
        <v>16464670</v>
      </c>
      <c r="D59" s="15" t="s">
        <v>181</v>
      </c>
      <c r="E59" s="15" t="s">
        <v>130</v>
      </c>
      <c r="F59" s="15" t="s">
        <v>67</v>
      </c>
      <c r="G59" s="15" t="s">
        <v>149</v>
      </c>
      <c r="H59" s="23">
        <v>45707</v>
      </c>
      <c r="I59" s="23">
        <v>45707</v>
      </c>
      <c r="J59" s="40">
        <v>45918</v>
      </c>
      <c r="K59" s="15">
        <v>210</v>
      </c>
      <c r="L59" s="38">
        <v>14700000</v>
      </c>
      <c r="M59" s="19">
        <v>8</v>
      </c>
      <c r="N59" s="20"/>
      <c r="O59" s="20"/>
      <c r="P59" s="20"/>
      <c r="Q59" s="20">
        <v>1050000</v>
      </c>
      <c r="R59" s="20">
        <v>2100000</v>
      </c>
      <c r="S59" s="21">
        <v>2100000</v>
      </c>
      <c r="T59" s="21">
        <v>2100000</v>
      </c>
      <c r="U59" s="20"/>
      <c r="V59" s="20"/>
      <c r="W59" s="20">
        <v>2100000</v>
      </c>
      <c r="X59" s="20">
        <v>2100000</v>
      </c>
      <c r="Y59" s="20"/>
      <c r="Z59" s="20"/>
      <c r="AA59" s="20">
        <v>2100000</v>
      </c>
      <c r="AB59" s="20"/>
      <c r="AC59" s="20">
        <v>2100000</v>
      </c>
      <c r="AD59" s="20"/>
      <c r="AE59" s="20">
        <v>2100000</v>
      </c>
      <c r="AF59" s="20">
        <v>2100000</v>
      </c>
      <c r="AG59" s="20"/>
      <c r="AH59" s="20">
        <v>1050000</v>
      </c>
      <c r="AI59" s="20"/>
      <c r="AJ59" s="20"/>
      <c r="AK59" s="20">
        <f t="shared" si="1"/>
        <v>0</v>
      </c>
      <c r="AL59" s="20">
        <v>6300000</v>
      </c>
      <c r="AM59" s="13"/>
      <c r="AN59" s="13"/>
      <c r="AO59" s="13"/>
      <c r="AP59" s="13"/>
      <c r="AQ59" s="14" t="s">
        <v>43</v>
      </c>
      <c r="AR59" s="13"/>
      <c r="AS59" s="13"/>
      <c r="AT59" s="13"/>
      <c r="AU59" s="13"/>
      <c r="AV59" s="13"/>
      <c r="AW59" s="13"/>
      <c r="AX59" s="13"/>
      <c r="AY59" s="13"/>
      <c r="AZ59" s="13"/>
      <c r="BA59" s="13"/>
      <c r="BB59" s="13"/>
    </row>
    <row r="60" spans="1:54" ht="15.75" customHeight="1" x14ac:dyDescent="0.3">
      <c r="A60" s="15">
        <v>58</v>
      </c>
      <c r="B60" s="24" t="s">
        <v>182</v>
      </c>
      <c r="C60" s="16">
        <v>1118310324</v>
      </c>
      <c r="D60" s="15" t="s">
        <v>183</v>
      </c>
      <c r="E60" s="15" t="s">
        <v>130</v>
      </c>
      <c r="F60" s="15" t="s">
        <v>67</v>
      </c>
      <c r="G60" s="15" t="s">
        <v>156</v>
      </c>
      <c r="H60" s="23">
        <v>45707</v>
      </c>
      <c r="I60" s="23">
        <v>45707</v>
      </c>
      <c r="J60" s="17">
        <v>45918</v>
      </c>
      <c r="K60" s="15">
        <v>210</v>
      </c>
      <c r="L60" s="38">
        <v>14700000</v>
      </c>
      <c r="M60" s="19">
        <v>8</v>
      </c>
      <c r="N60" s="20"/>
      <c r="O60" s="20"/>
      <c r="P60" s="20"/>
      <c r="Q60" s="20">
        <v>1050000</v>
      </c>
      <c r="R60" s="20">
        <v>2100000</v>
      </c>
      <c r="S60" s="21">
        <v>2100000</v>
      </c>
      <c r="T60" s="21">
        <v>2100000</v>
      </c>
      <c r="U60" s="20"/>
      <c r="V60" s="20"/>
      <c r="W60" s="20">
        <v>2100000</v>
      </c>
      <c r="X60" s="20">
        <v>2100000</v>
      </c>
      <c r="Y60" s="20"/>
      <c r="Z60" s="20"/>
      <c r="AA60" s="20">
        <v>2100000</v>
      </c>
      <c r="AB60" s="20"/>
      <c r="AC60" s="20">
        <v>2100000</v>
      </c>
      <c r="AD60" s="20"/>
      <c r="AE60" s="20">
        <v>2100000</v>
      </c>
      <c r="AF60" s="20">
        <v>2100000</v>
      </c>
      <c r="AG60" s="20"/>
      <c r="AH60" s="20">
        <v>1050000</v>
      </c>
      <c r="AI60" s="20"/>
      <c r="AJ60" s="20"/>
      <c r="AK60" s="20">
        <f t="shared" si="1"/>
        <v>0</v>
      </c>
      <c r="AL60" s="20">
        <v>6300000</v>
      </c>
      <c r="AM60" s="13"/>
      <c r="AN60" s="13"/>
      <c r="AO60" s="13"/>
      <c r="AP60" s="13"/>
      <c r="AQ60" s="14" t="s">
        <v>32</v>
      </c>
      <c r="AR60" s="13"/>
      <c r="AS60" s="13"/>
      <c r="AT60" s="13"/>
      <c r="AU60" s="13"/>
      <c r="AV60" s="13"/>
      <c r="AW60" s="13"/>
      <c r="AX60" s="13"/>
      <c r="AY60" s="13"/>
      <c r="AZ60" s="13"/>
      <c r="BA60" s="13"/>
      <c r="BB60" s="13"/>
    </row>
    <row r="61" spans="1:54" ht="15.75" customHeight="1" x14ac:dyDescent="0.3">
      <c r="A61" s="15">
        <v>59</v>
      </c>
      <c r="B61" s="24" t="s">
        <v>184</v>
      </c>
      <c r="C61" s="16">
        <v>1118305974</v>
      </c>
      <c r="D61" s="15" t="s">
        <v>185</v>
      </c>
      <c r="E61" s="15" t="s">
        <v>130</v>
      </c>
      <c r="F61" s="15" t="s">
        <v>67</v>
      </c>
      <c r="G61" s="15" t="s">
        <v>156</v>
      </c>
      <c r="H61" s="23">
        <v>45707</v>
      </c>
      <c r="I61" s="23">
        <v>45707</v>
      </c>
      <c r="J61" s="17">
        <v>45919</v>
      </c>
      <c r="K61" s="15">
        <v>209</v>
      </c>
      <c r="L61" s="38">
        <v>14700000</v>
      </c>
      <c r="M61" s="19">
        <v>8</v>
      </c>
      <c r="N61" s="20"/>
      <c r="O61" s="20"/>
      <c r="P61" s="20"/>
      <c r="Q61" s="20">
        <v>1050000</v>
      </c>
      <c r="R61" s="20">
        <v>2100000</v>
      </c>
      <c r="S61" s="21">
        <v>2100000</v>
      </c>
      <c r="T61" s="21">
        <v>2100000</v>
      </c>
      <c r="U61" s="20"/>
      <c r="V61" s="20"/>
      <c r="W61" s="20">
        <v>2100000</v>
      </c>
      <c r="X61" s="20">
        <v>2100000</v>
      </c>
      <c r="Y61" s="20"/>
      <c r="Z61" s="20"/>
      <c r="AA61" s="20">
        <v>2100000</v>
      </c>
      <c r="AB61" s="20"/>
      <c r="AC61" s="20">
        <v>2100000</v>
      </c>
      <c r="AD61" s="20"/>
      <c r="AE61" s="20">
        <v>2100000</v>
      </c>
      <c r="AF61" s="20">
        <v>2100000</v>
      </c>
      <c r="AG61" s="20"/>
      <c r="AH61" s="20">
        <v>1050000</v>
      </c>
      <c r="AI61" s="20"/>
      <c r="AJ61" s="20"/>
      <c r="AK61" s="20">
        <f t="shared" si="1"/>
        <v>0</v>
      </c>
      <c r="AL61" s="20">
        <v>6300000</v>
      </c>
      <c r="AM61" s="13"/>
      <c r="AN61" s="13"/>
      <c r="AO61" s="13"/>
      <c r="AP61" s="13"/>
      <c r="AQ61" s="14" t="s">
        <v>43</v>
      </c>
      <c r="AR61" s="13"/>
      <c r="AS61" s="13"/>
      <c r="AT61" s="13"/>
      <c r="AU61" s="13"/>
      <c r="AV61" s="13"/>
      <c r="AW61" s="13"/>
      <c r="AX61" s="13"/>
      <c r="AY61" s="13"/>
      <c r="AZ61" s="13"/>
      <c r="BA61" s="13"/>
      <c r="BB61" s="13"/>
    </row>
    <row r="62" spans="1:54" ht="15.75" customHeight="1" x14ac:dyDescent="0.3">
      <c r="A62" s="15">
        <v>60</v>
      </c>
      <c r="B62" s="24" t="s">
        <v>186</v>
      </c>
      <c r="C62" s="16">
        <v>1118306817</v>
      </c>
      <c r="D62" s="15" t="s">
        <v>187</v>
      </c>
      <c r="E62" s="15" t="s">
        <v>130</v>
      </c>
      <c r="F62" s="15" t="s">
        <v>67</v>
      </c>
      <c r="G62" s="15" t="s">
        <v>149</v>
      </c>
      <c r="H62" s="23">
        <v>45707</v>
      </c>
      <c r="I62" s="23">
        <v>45707</v>
      </c>
      <c r="J62" s="17">
        <v>45918</v>
      </c>
      <c r="K62" s="15">
        <v>210</v>
      </c>
      <c r="L62" s="38">
        <v>14700000</v>
      </c>
      <c r="M62" s="19">
        <v>8</v>
      </c>
      <c r="N62" s="20"/>
      <c r="O62" s="20"/>
      <c r="P62" s="20"/>
      <c r="Q62" s="20">
        <v>1050000</v>
      </c>
      <c r="R62" s="20">
        <v>2100000</v>
      </c>
      <c r="S62" s="21">
        <v>2100000</v>
      </c>
      <c r="T62" s="21">
        <v>2100000</v>
      </c>
      <c r="U62" s="20"/>
      <c r="V62" s="20"/>
      <c r="W62" s="20">
        <v>2100000</v>
      </c>
      <c r="X62" s="20">
        <v>2100000</v>
      </c>
      <c r="Y62" s="20"/>
      <c r="Z62" s="20"/>
      <c r="AA62" s="20">
        <v>2100000</v>
      </c>
      <c r="AB62" s="20"/>
      <c r="AC62" s="20">
        <v>2100000</v>
      </c>
      <c r="AD62" s="20"/>
      <c r="AE62" s="20">
        <v>2100000</v>
      </c>
      <c r="AF62" s="20">
        <v>2100000</v>
      </c>
      <c r="AG62" s="20"/>
      <c r="AH62" s="20">
        <v>1050000</v>
      </c>
      <c r="AI62" s="20"/>
      <c r="AJ62" s="20"/>
      <c r="AK62" s="20">
        <f t="shared" si="1"/>
        <v>0</v>
      </c>
      <c r="AL62" s="20">
        <v>6300000</v>
      </c>
      <c r="AM62" s="13"/>
      <c r="AN62" s="13"/>
      <c r="AO62" s="13"/>
      <c r="AP62" s="13"/>
      <c r="AQ62" s="14" t="s">
        <v>43</v>
      </c>
      <c r="AR62" s="13"/>
      <c r="AS62" s="13"/>
      <c r="AT62" s="13"/>
      <c r="AU62" s="13"/>
      <c r="AV62" s="13"/>
      <c r="AW62" s="13"/>
      <c r="AX62" s="13"/>
      <c r="AY62" s="13"/>
      <c r="AZ62" s="13"/>
      <c r="BA62" s="13"/>
      <c r="BB62" s="13"/>
    </row>
    <row r="63" spans="1:54" ht="15.75" customHeight="1" x14ac:dyDescent="0.3">
      <c r="A63" s="15">
        <v>61</v>
      </c>
      <c r="B63" s="24" t="s">
        <v>188</v>
      </c>
      <c r="C63" s="16">
        <v>31540546</v>
      </c>
      <c r="D63" s="15" t="s">
        <v>189</v>
      </c>
      <c r="E63" s="15" t="s">
        <v>130</v>
      </c>
      <c r="F63" s="15" t="s">
        <v>67</v>
      </c>
      <c r="G63" s="15" t="str">
        <f>G65</f>
        <v>Leydi</v>
      </c>
      <c r="H63" s="23">
        <v>45707</v>
      </c>
      <c r="I63" s="23">
        <v>45707</v>
      </c>
      <c r="J63" s="17">
        <v>45918</v>
      </c>
      <c r="K63" s="15">
        <v>210</v>
      </c>
      <c r="L63" s="38">
        <v>12600000</v>
      </c>
      <c r="M63" s="19">
        <v>8</v>
      </c>
      <c r="N63" s="20"/>
      <c r="O63" s="20"/>
      <c r="P63" s="20"/>
      <c r="Q63" s="20">
        <v>900000</v>
      </c>
      <c r="R63" s="20">
        <v>1800000</v>
      </c>
      <c r="S63" s="21">
        <v>1800000</v>
      </c>
      <c r="T63" s="21">
        <v>1800000</v>
      </c>
      <c r="U63" s="20"/>
      <c r="V63" s="20"/>
      <c r="W63" s="20">
        <v>1800000</v>
      </c>
      <c r="X63" s="20">
        <v>1800000</v>
      </c>
      <c r="Y63" s="20"/>
      <c r="Z63" s="20"/>
      <c r="AA63" s="20">
        <v>1800000</v>
      </c>
      <c r="AB63" s="20"/>
      <c r="AC63" s="20">
        <v>1800000</v>
      </c>
      <c r="AD63" s="20"/>
      <c r="AE63" s="20">
        <v>1800000</v>
      </c>
      <c r="AF63" s="20">
        <v>1800000</v>
      </c>
      <c r="AG63" s="20"/>
      <c r="AH63" s="20">
        <v>900000</v>
      </c>
      <c r="AI63" s="20"/>
      <c r="AJ63" s="20"/>
      <c r="AK63" s="20">
        <f t="shared" si="1"/>
        <v>0</v>
      </c>
      <c r="AL63" s="20">
        <v>5400000</v>
      </c>
      <c r="AM63" s="13"/>
      <c r="AN63" s="13"/>
      <c r="AO63" s="13"/>
      <c r="AP63" s="13"/>
      <c r="AQ63" s="14" t="s">
        <v>32</v>
      </c>
      <c r="AR63" s="13"/>
      <c r="AS63" s="13"/>
      <c r="AT63" s="13"/>
      <c r="AU63" s="13"/>
      <c r="AV63" s="13"/>
      <c r="AW63" s="13"/>
      <c r="AX63" s="13"/>
      <c r="AY63" s="13"/>
      <c r="AZ63" s="13"/>
      <c r="BA63" s="13"/>
      <c r="BB63" s="13"/>
    </row>
    <row r="64" spans="1:54" ht="15.75" customHeight="1" x14ac:dyDescent="0.3">
      <c r="A64" s="15">
        <v>62</v>
      </c>
      <c r="B64" s="24" t="s">
        <v>190</v>
      </c>
      <c r="C64" s="16">
        <v>1118299891</v>
      </c>
      <c r="D64" s="15" t="s">
        <v>191</v>
      </c>
      <c r="E64" s="15" t="s">
        <v>192</v>
      </c>
      <c r="F64" s="15" t="s">
        <v>67</v>
      </c>
      <c r="G64" s="15" t="s">
        <v>193</v>
      </c>
      <c r="H64" s="23">
        <v>45707</v>
      </c>
      <c r="I64" s="23">
        <v>45707</v>
      </c>
      <c r="J64" s="17">
        <v>45918</v>
      </c>
      <c r="K64" s="15">
        <v>210</v>
      </c>
      <c r="L64" s="38">
        <v>14700000</v>
      </c>
      <c r="M64" s="19">
        <v>8</v>
      </c>
      <c r="N64" s="20"/>
      <c r="O64" s="20"/>
      <c r="P64" s="20"/>
      <c r="Q64" s="20">
        <v>1050000</v>
      </c>
      <c r="R64" s="20">
        <v>2100000</v>
      </c>
      <c r="S64" s="21">
        <v>2100000</v>
      </c>
      <c r="T64" s="21">
        <v>2100000</v>
      </c>
      <c r="U64" s="20"/>
      <c r="V64" s="20"/>
      <c r="W64" s="20">
        <v>2100000</v>
      </c>
      <c r="X64" s="20">
        <v>2100000</v>
      </c>
      <c r="Y64" s="20"/>
      <c r="Z64" s="20"/>
      <c r="AA64" s="20">
        <v>2100000</v>
      </c>
      <c r="AB64" s="20"/>
      <c r="AC64" s="20">
        <v>2100000</v>
      </c>
      <c r="AD64" s="20"/>
      <c r="AE64" s="20">
        <v>2100000</v>
      </c>
      <c r="AF64" s="20">
        <v>2100000</v>
      </c>
      <c r="AG64" s="20"/>
      <c r="AH64" s="20">
        <v>1050000</v>
      </c>
      <c r="AI64" s="20"/>
      <c r="AJ64" s="20"/>
      <c r="AK64" s="20">
        <f t="shared" si="1"/>
        <v>0</v>
      </c>
      <c r="AL64" s="20">
        <v>6300000</v>
      </c>
      <c r="AM64" s="13"/>
      <c r="AN64" s="13"/>
      <c r="AO64" s="13"/>
      <c r="AP64" s="13"/>
      <c r="AQ64" s="14" t="s">
        <v>32</v>
      </c>
      <c r="AR64" s="13"/>
      <c r="AS64" s="13"/>
      <c r="AT64" s="13"/>
      <c r="AU64" s="13"/>
      <c r="AV64" s="13"/>
      <c r="AW64" s="13"/>
      <c r="AX64" s="13"/>
      <c r="AY64" s="13"/>
      <c r="AZ64" s="13"/>
      <c r="BA64" s="13"/>
      <c r="BB64" s="13"/>
    </row>
    <row r="65" spans="1:54" ht="15.75" customHeight="1" x14ac:dyDescent="0.3">
      <c r="A65" s="15">
        <v>63</v>
      </c>
      <c r="B65" s="24" t="s">
        <v>194</v>
      </c>
      <c r="C65" s="16">
        <v>31465350</v>
      </c>
      <c r="D65" s="15" t="s">
        <v>195</v>
      </c>
      <c r="E65" s="15" t="s">
        <v>192</v>
      </c>
      <c r="F65" s="15" t="s">
        <v>67</v>
      </c>
      <c r="G65" s="15" t="s">
        <v>193</v>
      </c>
      <c r="H65" s="23">
        <v>45707</v>
      </c>
      <c r="I65" s="23">
        <v>45707</v>
      </c>
      <c r="J65" s="17">
        <v>45918</v>
      </c>
      <c r="K65" s="15">
        <v>210</v>
      </c>
      <c r="L65" s="38">
        <v>14700000</v>
      </c>
      <c r="M65" s="19">
        <v>8</v>
      </c>
      <c r="N65" s="20"/>
      <c r="O65" s="20"/>
      <c r="P65" s="20"/>
      <c r="Q65" s="20">
        <v>1050000</v>
      </c>
      <c r="R65" s="20">
        <v>2100000</v>
      </c>
      <c r="S65" s="21">
        <v>2100000</v>
      </c>
      <c r="T65" s="21">
        <v>2100000</v>
      </c>
      <c r="U65" s="20"/>
      <c r="V65" s="20"/>
      <c r="W65" s="20">
        <v>2100000</v>
      </c>
      <c r="X65" s="20">
        <v>2100000</v>
      </c>
      <c r="Y65" s="20"/>
      <c r="Z65" s="20"/>
      <c r="AA65" s="20">
        <v>2100000</v>
      </c>
      <c r="AB65" s="20"/>
      <c r="AC65" s="20">
        <v>2100000</v>
      </c>
      <c r="AD65" s="20"/>
      <c r="AE65" s="20">
        <v>2100000</v>
      </c>
      <c r="AF65" s="20">
        <v>2100000</v>
      </c>
      <c r="AG65" s="20"/>
      <c r="AH65" s="20">
        <v>1050000</v>
      </c>
      <c r="AI65" s="20"/>
      <c r="AJ65" s="20"/>
      <c r="AK65" s="20">
        <f t="shared" si="1"/>
        <v>0</v>
      </c>
      <c r="AL65" s="20">
        <v>6300000</v>
      </c>
      <c r="AM65" s="13"/>
      <c r="AN65" s="13"/>
      <c r="AO65" s="13"/>
      <c r="AP65" s="13"/>
      <c r="AQ65" s="14" t="s">
        <v>32</v>
      </c>
      <c r="AR65" s="13"/>
      <c r="AS65" s="13"/>
      <c r="AT65" s="13"/>
      <c r="AU65" s="13"/>
      <c r="AV65" s="13"/>
      <c r="AW65" s="13"/>
      <c r="AX65" s="13"/>
      <c r="AY65" s="13"/>
      <c r="AZ65" s="13"/>
      <c r="BA65" s="13"/>
      <c r="BB65" s="13"/>
    </row>
    <row r="66" spans="1:54" ht="15.75" customHeight="1" x14ac:dyDescent="0.3">
      <c r="A66" s="15">
        <v>64</v>
      </c>
      <c r="B66" s="24" t="s">
        <v>196</v>
      </c>
      <c r="C66" s="16">
        <v>31467006</v>
      </c>
      <c r="D66" s="15" t="s">
        <v>197</v>
      </c>
      <c r="E66" s="15" t="s">
        <v>192</v>
      </c>
      <c r="F66" s="15" t="s">
        <v>67</v>
      </c>
      <c r="G66" s="15" t="s">
        <v>193</v>
      </c>
      <c r="H66" s="23">
        <v>45707</v>
      </c>
      <c r="I66" s="23">
        <v>45707</v>
      </c>
      <c r="J66" s="17">
        <v>45919</v>
      </c>
      <c r="K66" s="15">
        <v>210</v>
      </c>
      <c r="L66" s="18">
        <v>14700000</v>
      </c>
      <c r="M66" s="19">
        <v>8</v>
      </c>
      <c r="N66" s="20"/>
      <c r="O66" s="20"/>
      <c r="P66" s="20"/>
      <c r="Q66" s="20">
        <v>1050000</v>
      </c>
      <c r="R66" s="20">
        <v>2100000</v>
      </c>
      <c r="S66" s="21">
        <v>2100000</v>
      </c>
      <c r="T66" s="21">
        <v>2100000</v>
      </c>
      <c r="U66" s="20"/>
      <c r="V66" s="20"/>
      <c r="W66" s="20">
        <v>2100000</v>
      </c>
      <c r="X66" s="20">
        <v>2100000</v>
      </c>
      <c r="Y66" s="20"/>
      <c r="Z66" s="20"/>
      <c r="AA66" s="20">
        <v>2100000</v>
      </c>
      <c r="AB66" s="20"/>
      <c r="AC66" s="20">
        <v>2100000</v>
      </c>
      <c r="AD66" s="20"/>
      <c r="AE66" s="20">
        <v>2100000</v>
      </c>
      <c r="AF66" s="20">
        <v>2100000</v>
      </c>
      <c r="AG66" s="20"/>
      <c r="AH66" s="20">
        <v>1050000</v>
      </c>
      <c r="AI66" s="20"/>
      <c r="AJ66" s="20"/>
      <c r="AK66" s="20">
        <f t="shared" si="1"/>
        <v>0</v>
      </c>
      <c r="AL66" s="20">
        <v>6300000</v>
      </c>
      <c r="AM66" s="13"/>
      <c r="AN66" s="13"/>
      <c r="AO66" s="13"/>
      <c r="AP66" s="13"/>
      <c r="AQ66" s="14" t="s">
        <v>32</v>
      </c>
      <c r="AR66" s="13"/>
      <c r="AS66" s="13"/>
      <c r="AT66" s="13"/>
      <c r="AU66" s="13"/>
      <c r="AV66" s="13"/>
      <c r="AW66" s="13"/>
      <c r="AX66" s="13"/>
      <c r="AY66" s="13"/>
      <c r="AZ66" s="13"/>
      <c r="BA66" s="13"/>
      <c r="BB66" s="13"/>
    </row>
    <row r="67" spans="1:54" ht="15.75" customHeight="1" x14ac:dyDescent="0.3">
      <c r="A67" s="15">
        <v>65</v>
      </c>
      <c r="B67" s="24" t="s">
        <v>198</v>
      </c>
      <c r="C67" s="16">
        <v>1112494650</v>
      </c>
      <c r="D67" s="15" t="s">
        <v>199</v>
      </c>
      <c r="E67" s="15" t="s">
        <v>192</v>
      </c>
      <c r="F67" s="15" t="s">
        <v>67</v>
      </c>
      <c r="G67" s="15"/>
      <c r="H67" s="23">
        <v>45707</v>
      </c>
      <c r="I67" s="23">
        <v>45707</v>
      </c>
      <c r="J67" s="17">
        <v>45918</v>
      </c>
      <c r="K67" s="15">
        <v>210</v>
      </c>
      <c r="L67" s="18">
        <v>14700000</v>
      </c>
      <c r="M67" s="19">
        <v>8</v>
      </c>
      <c r="N67" s="20"/>
      <c r="O67" s="20"/>
      <c r="P67" s="20"/>
      <c r="Q67" s="20">
        <v>1050000</v>
      </c>
      <c r="R67" s="20">
        <v>2100000</v>
      </c>
      <c r="S67" s="21">
        <v>2100000</v>
      </c>
      <c r="T67" s="21">
        <v>2100000</v>
      </c>
      <c r="U67" s="20"/>
      <c r="V67" s="20"/>
      <c r="W67" s="20">
        <v>2100000</v>
      </c>
      <c r="X67" s="20">
        <v>2100000</v>
      </c>
      <c r="Y67" s="20"/>
      <c r="Z67" s="20"/>
      <c r="AA67" s="20">
        <v>2100000</v>
      </c>
      <c r="AB67" s="20"/>
      <c r="AC67" s="20">
        <v>2100000</v>
      </c>
      <c r="AD67" s="20"/>
      <c r="AE67" s="20">
        <v>2100000</v>
      </c>
      <c r="AF67" s="20">
        <v>2100000</v>
      </c>
      <c r="AG67" s="20"/>
      <c r="AH67" s="20">
        <v>1050000</v>
      </c>
      <c r="AI67" s="20"/>
      <c r="AJ67" s="20"/>
      <c r="AK67" s="20">
        <f t="shared" si="1"/>
        <v>0</v>
      </c>
      <c r="AL67" s="20">
        <v>6300000</v>
      </c>
      <c r="AM67" s="13"/>
      <c r="AN67" s="13"/>
      <c r="AO67" s="13"/>
      <c r="AP67" s="13"/>
      <c r="AQ67" s="14" t="s">
        <v>32</v>
      </c>
      <c r="AR67" s="13"/>
      <c r="AS67" s="13"/>
      <c r="AT67" s="13"/>
      <c r="AU67" s="13"/>
      <c r="AV67" s="13"/>
      <c r="AW67" s="13"/>
      <c r="AX67" s="13"/>
      <c r="AY67" s="13"/>
      <c r="AZ67" s="13"/>
      <c r="BA67" s="13"/>
      <c r="BB67" s="13"/>
    </row>
    <row r="68" spans="1:54" ht="15.75" customHeight="1" x14ac:dyDescent="0.3">
      <c r="A68" s="15">
        <v>66</v>
      </c>
      <c r="B68" s="24" t="s">
        <v>200</v>
      </c>
      <c r="C68" s="16">
        <v>1053785295</v>
      </c>
      <c r="D68" s="15" t="s">
        <v>201</v>
      </c>
      <c r="E68" s="15" t="s">
        <v>192</v>
      </c>
      <c r="F68" s="15" t="s">
        <v>67</v>
      </c>
      <c r="G68" s="15" t="s">
        <v>193</v>
      </c>
      <c r="H68" s="23">
        <v>45707</v>
      </c>
      <c r="I68" s="23">
        <v>45707</v>
      </c>
      <c r="J68" s="17">
        <v>45919</v>
      </c>
      <c r="K68" s="15">
        <v>210</v>
      </c>
      <c r="L68" s="18">
        <v>14700000</v>
      </c>
      <c r="M68" s="19">
        <v>8</v>
      </c>
      <c r="N68" s="20"/>
      <c r="O68" s="20"/>
      <c r="P68" s="20"/>
      <c r="Q68" s="20">
        <v>1050000</v>
      </c>
      <c r="R68" s="20">
        <v>2100000</v>
      </c>
      <c r="S68" s="21">
        <v>2100000</v>
      </c>
      <c r="T68" s="21">
        <v>2100000</v>
      </c>
      <c r="U68" s="20"/>
      <c r="V68" s="20"/>
      <c r="W68" s="20">
        <v>2100000</v>
      </c>
      <c r="X68" s="20">
        <v>2100000</v>
      </c>
      <c r="Y68" s="20"/>
      <c r="Z68" s="20"/>
      <c r="AA68" s="20">
        <v>2100000</v>
      </c>
      <c r="AB68" s="20"/>
      <c r="AC68" s="20">
        <v>2100000</v>
      </c>
      <c r="AD68" s="20"/>
      <c r="AE68" s="20">
        <v>2100000</v>
      </c>
      <c r="AF68" s="20">
        <v>2100000</v>
      </c>
      <c r="AG68" s="20"/>
      <c r="AH68" s="20">
        <v>1050000</v>
      </c>
      <c r="AI68" s="20"/>
      <c r="AJ68" s="20"/>
      <c r="AK68" s="20">
        <f t="shared" si="1"/>
        <v>0</v>
      </c>
      <c r="AL68" s="20">
        <v>6300000</v>
      </c>
      <c r="AM68" s="13"/>
      <c r="AN68" s="13"/>
      <c r="AO68" s="13"/>
      <c r="AP68" s="13"/>
      <c r="AQ68" s="14" t="s">
        <v>43</v>
      </c>
      <c r="AR68" s="13"/>
      <c r="AS68" s="13"/>
      <c r="AT68" s="13"/>
      <c r="AU68" s="13"/>
      <c r="AV68" s="13"/>
      <c r="AW68" s="13"/>
      <c r="AX68" s="13"/>
      <c r="AY68" s="13"/>
      <c r="AZ68" s="13"/>
      <c r="BA68" s="13"/>
      <c r="BB68" s="13"/>
    </row>
    <row r="69" spans="1:54" ht="15.75" customHeight="1" x14ac:dyDescent="0.3">
      <c r="A69" s="15">
        <v>67</v>
      </c>
      <c r="B69" s="24" t="s">
        <v>202</v>
      </c>
      <c r="C69" s="16">
        <v>31486968</v>
      </c>
      <c r="D69" s="15" t="s">
        <v>203</v>
      </c>
      <c r="E69" s="15" t="s">
        <v>192</v>
      </c>
      <c r="F69" s="15" t="s">
        <v>67</v>
      </c>
      <c r="G69" s="15" t="s">
        <v>193</v>
      </c>
      <c r="H69" s="23">
        <v>45707</v>
      </c>
      <c r="I69" s="23">
        <v>45707</v>
      </c>
      <c r="J69" s="17">
        <v>45919</v>
      </c>
      <c r="K69" s="15">
        <v>210</v>
      </c>
      <c r="L69" s="18">
        <v>14700000</v>
      </c>
      <c r="M69" s="19">
        <v>8</v>
      </c>
      <c r="N69" s="20"/>
      <c r="O69" s="20"/>
      <c r="P69" s="20"/>
      <c r="Q69" s="20">
        <v>1050000</v>
      </c>
      <c r="R69" s="20">
        <v>2100000</v>
      </c>
      <c r="S69" s="21">
        <v>2100000</v>
      </c>
      <c r="T69" s="21">
        <v>2100000</v>
      </c>
      <c r="U69" s="20"/>
      <c r="V69" s="20"/>
      <c r="W69" s="20">
        <v>2100000</v>
      </c>
      <c r="X69" s="20">
        <v>2100000</v>
      </c>
      <c r="Y69" s="20"/>
      <c r="Z69" s="20"/>
      <c r="AA69" s="20">
        <v>2100000</v>
      </c>
      <c r="AB69" s="20"/>
      <c r="AC69" s="20">
        <v>2100000</v>
      </c>
      <c r="AD69" s="20"/>
      <c r="AE69" s="20">
        <v>2100000</v>
      </c>
      <c r="AF69" s="20">
        <v>2100000</v>
      </c>
      <c r="AG69" s="20"/>
      <c r="AH69" s="20">
        <v>1050000</v>
      </c>
      <c r="AI69" s="20"/>
      <c r="AJ69" s="20"/>
      <c r="AK69" s="20">
        <f t="shared" si="1"/>
        <v>0</v>
      </c>
      <c r="AL69" s="20">
        <v>6300000</v>
      </c>
      <c r="AM69" s="13"/>
      <c r="AN69" s="13"/>
      <c r="AO69" s="13"/>
      <c r="AP69" s="13"/>
      <c r="AQ69" s="14" t="s">
        <v>32</v>
      </c>
      <c r="AR69" s="13"/>
      <c r="AS69" s="13"/>
      <c r="AT69" s="13"/>
      <c r="AU69" s="13"/>
      <c r="AV69" s="13"/>
      <c r="AW69" s="13"/>
      <c r="AX69" s="13"/>
      <c r="AY69" s="13"/>
      <c r="AZ69" s="13"/>
      <c r="BA69" s="13"/>
      <c r="BB69" s="13"/>
    </row>
    <row r="70" spans="1:54" ht="15.75" customHeight="1" x14ac:dyDescent="0.3">
      <c r="A70" s="15">
        <v>68</v>
      </c>
      <c r="B70" s="24" t="s">
        <v>204</v>
      </c>
      <c r="C70" s="16">
        <v>31470431</v>
      </c>
      <c r="D70" s="15" t="s">
        <v>205</v>
      </c>
      <c r="E70" s="15" t="s">
        <v>192</v>
      </c>
      <c r="F70" s="15" t="s">
        <v>67</v>
      </c>
      <c r="G70" s="15"/>
      <c r="H70" s="23">
        <v>45707</v>
      </c>
      <c r="I70" s="23">
        <v>45707</v>
      </c>
      <c r="J70" s="17">
        <v>45918</v>
      </c>
      <c r="K70" s="15">
        <v>210</v>
      </c>
      <c r="L70" s="18">
        <v>14700000</v>
      </c>
      <c r="M70" s="19">
        <v>8</v>
      </c>
      <c r="N70" s="20"/>
      <c r="O70" s="20"/>
      <c r="P70" s="20"/>
      <c r="Q70" s="20">
        <v>1050000</v>
      </c>
      <c r="R70" s="20">
        <v>2100000</v>
      </c>
      <c r="S70" s="21">
        <v>2100000</v>
      </c>
      <c r="T70" s="21">
        <v>2100000</v>
      </c>
      <c r="U70" s="20"/>
      <c r="V70" s="20"/>
      <c r="W70" s="20">
        <v>2100000</v>
      </c>
      <c r="X70" s="20">
        <v>2100000</v>
      </c>
      <c r="Y70" s="20"/>
      <c r="Z70" s="20"/>
      <c r="AA70" s="20">
        <v>2100000</v>
      </c>
      <c r="AB70" s="20"/>
      <c r="AC70" s="20">
        <v>2100000</v>
      </c>
      <c r="AD70" s="20"/>
      <c r="AE70" s="20">
        <v>2100000</v>
      </c>
      <c r="AF70" s="20">
        <v>2100000</v>
      </c>
      <c r="AG70" s="20"/>
      <c r="AH70" s="20">
        <v>1050000</v>
      </c>
      <c r="AI70" s="20"/>
      <c r="AJ70" s="20"/>
      <c r="AK70" s="20">
        <f t="shared" si="1"/>
        <v>0</v>
      </c>
      <c r="AL70" s="20">
        <v>6300000</v>
      </c>
      <c r="AM70" s="13"/>
      <c r="AN70" s="13"/>
      <c r="AO70" s="13"/>
      <c r="AP70" s="13"/>
      <c r="AQ70" s="14" t="s">
        <v>32</v>
      </c>
      <c r="AR70" s="13"/>
      <c r="AS70" s="13"/>
      <c r="AT70" s="13"/>
      <c r="AU70" s="13"/>
      <c r="AV70" s="13"/>
      <c r="AW70" s="13"/>
      <c r="AX70" s="13"/>
      <c r="AY70" s="13"/>
      <c r="AZ70" s="13"/>
      <c r="BA70" s="13"/>
      <c r="BB70" s="13"/>
    </row>
    <row r="71" spans="1:54" ht="15.75" customHeight="1" x14ac:dyDescent="0.3">
      <c r="A71" s="15">
        <v>69</v>
      </c>
      <c r="B71" s="24" t="s">
        <v>206</v>
      </c>
      <c r="C71" s="16">
        <v>16451112</v>
      </c>
      <c r="D71" s="15" t="s">
        <v>207</v>
      </c>
      <c r="E71" s="15" t="s">
        <v>192</v>
      </c>
      <c r="F71" s="15" t="s">
        <v>67</v>
      </c>
      <c r="G71" s="15" t="s">
        <v>208</v>
      </c>
      <c r="H71" s="23">
        <v>45707</v>
      </c>
      <c r="I71" s="23">
        <v>45707</v>
      </c>
      <c r="J71" s="17">
        <v>45918</v>
      </c>
      <c r="K71" s="15">
        <v>210</v>
      </c>
      <c r="L71" s="18">
        <v>12600000</v>
      </c>
      <c r="M71" s="19">
        <v>8</v>
      </c>
      <c r="N71" s="20"/>
      <c r="O71" s="20"/>
      <c r="P71" s="20"/>
      <c r="Q71" s="20">
        <v>900000</v>
      </c>
      <c r="R71" s="20">
        <v>1800000</v>
      </c>
      <c r="S71" s="21">
        <v>1800000</v>
      </c>
      <c r="T71" s="21">
        <v>1800000</v>
      </c>
      <c r="U71" s="20"/>
      <c r="V71" s="20"/>
      <c r="W71" s="20">
        <v>1800000</v>
      </c>
      <c r="X71" s="20">
        <v>1800000</v>
      </c>
      <c r="Y71" s="20"/>
      <c r="Z71" s="20"/>
      <c r="AA71" s="20">
        <v>1800000</v>
      </c>
      <c r="AB71" s="20"/>
      <c r="AC71" s="20">
        <v>1800000</v>
      </c>
      <c r="AD71" s="20"/>
      <c r="AE71" s="20">
        <v>1800000</v>
      </c>
      <c r="AF71" s="20">
        <v>1800000</v>
      </c>
      <c r="AG71" s="20"/>
      <c r="AH71" s="20">
        <v>900000</v>
      </c>
      <c r="AI71" s="20"/>
      <c r="AJ71" s="20"/>
      <c r="AK71" s="20">
        <f t="shared" si="1"/>
        <v>0</v>
      </c>
      <c r="AL71" s="20">
        <v>5400000</v>
      </c>
      <c r="AM71" s="13"/>
      <c r="AN71" s="13"/>
      <c r="AO71" s="13"/>
      <c r="AP71" s="13"/>
      <c r="AQ71" s="14" t="s">
        <v>32</v>
      </c>
      <c r="AR71" s="13"/>
      <c r="AS71" s="20">
        <v>5400000</v>
      </c>
      <c r="AT71" s="13"/>
      <c r="AU71" s="13"/>
      <c r="AV71" s="13"/>
      <c r="AW71" s="13"/>
      <c r="AX71" s="13"/>
      <c r="AY71" s="13"/>
      <c r="AZ71" s="13"/>
      <c r="BA71" s="13"/>
      <c r="BB71" s="13"/>
    </row>
    <row r="72" spans="1:54" ht="15.75" customHeight="1" x14ac:dyDescent="0.3">
      <c r="A72" s="15">
        <v>70</v>
      </c>
      <c r="B72" s="24" t="s">
        <v>209</v>
      </c>
      <c r="C72" s="16">
        <v>1118297821</v>
      </c>
      <c r="D72" s="15" t="s">
        <v>210</v>
      </c>
      <c r="E72" s="15" t="s">
        <v>66</v>
      </c>
      <c r="F72" s="15" t="s">
        <v>67</v>
      </c>
      <c r="G72" s="15"/>
      <c r="H72" s="23">
        <v>45707</v>
      </c>
      <c r="I72" s="23">
        <v>45707</v>
      </c>
      <c r="J72" s="17">
        <v>45888</v>
      </c>
      <c r="K72" s="15">
        <v>210</v>
      </c>
      <c r="L72" s="18">
        <v>12600000</v>
      </c>
      <c r="M72" s="19">
        <v>7</v>
      </c>
      <c r="N72" s="20"/>
      <c r="O72" s="20"/>
      <c r="P72" s="20"/>
      <c r="Q72" s="20">
        <v>1050000</v>
      </c>
      <c r="R72" s="20">
        <v>2100000</v>
      </c>
      <c r="S72" s="21">
        <v>2100000</v>
      </c>
      <c r="T72" s="21">
        <v>2100000</v>
      </c>
      <c r="U72" s="20"/>
      <c r="V72" s="20"/>
      <c r="W72" s="20">
        <v>2100000</v>
      </c>
      <c r="X72" s="20">
        <v>2100000</v>
      </c>
      <c r="Y72" s="20"/>
      <c r="Z72" s="20">
        <v>1050000</v>
      </c>
      <c r="AA72" s="20" t="s">
        <v>72</v>
      </c>
      <c r="AB72" s="20"/>
      <c r="AC72" s="20" t="s">
        <v>72</v>
      </c>
      <c r="AD72" s="20"/>
      <c r="AE72" s="20" t="s">
        <v>72</v>
      </c>
      <c r="AF72" s="20"/>
      <c r="AG72" s="20"/>
      <c r="AH72" s="20" t="s">
        <v>72</v>
      </c>
      <c r="AI72" s="20"/>
      <c r="AJ72" s="20"/>
      <c r="AK72" s="20" t="e">
        <f t="shared" si="1"/>
        <v>#VALUE!</v>
      </c>
      <c r="AL72" s="13">
        <v>0</v>
      </c>
      <c r="AM72" s="13"/>
      <c r="AN72" s="13"/>
      <c r="AO72" s="13"/>
      <c r="AP72" s="13"/>
      <c r="AQ72" s="14" t="s">
        <v>32</v>
      </c>
      <c r="AR72" s="13"/>
      <c r="AS72" s="13"/>
      <c r="AT72" s="13"/>
      <c r="AU72" s="13"/>
      <c r="AV72" s="13"/>
      <c r="AW72" s="13"/>
      <c r="AX72" s="13"/>
      <c r="AY72" s="13"/>
      <c r="AZ72" s="13"/>
      <c r="BA72" s="13"/>
      <c r="BB72" s="13"/>
    </row>
    <row r="73" spans="1:54" ht="15.75" customHeight="1" x14ac:dyDescent="0.3">
      <c r="A73" s="15">
        <v>71</v>
      </c>
      <c r="B73" s="24" t="s">
        <v>211</v>
      </c>
      <c r="C73" s="16">
        <v>16377283</v>
      </c>
      <c r="D73" s="15" t="s">
        <v>212</v>
      </c>
      <c r="E73" s="15" t="s">
        <v>75</v>
      </c>
      <c r="F73" s="15" t="s">
        <v>76</v>
      </c>
      <c r="G73" s="15" t="s">
        <v>77</v>
      </c>
      <c r="H73" s="23">
        <v>45707</v>
      </c>
      <c r="I73" s="23">
        <v>45707</v>
      </c>
      <c r="J73" s="17">
        <v>45887</v>
      </c>
      <c r="K73" s="15">
        <v>210</v>
      </c>
      <c r="L73" s="18">
        <v>10800000</v>
      </c>
      <c r="M73" s="19">
        <v>7</v>
      </c>
      <c r="N73" s="20"/>
      <c r="O73" s="20"/>
      <c r="P73" s="20"/>
      <c r="Q73" s="20">
        <v>900000</v>
      </c>
      <c r="R73" s="20">
        <v>1800000</v>
      </c>
      <c r="S73" s="21">
        <v>1800000</v>
      </c>
      <c r="T73" s="21">
        <v>1800000</v>
      </c>
      <c r="U73" s="20"/>
      <c r="V73" s="20"/>
      <c r="W73" s="20">
        <v>1800000</v>
      </c>
      <c r="X73" s="20">
        <v>1800000</v>
      </c>
      <c r="Y73" s="20"/>
      <c r="Z73" s="20">
        <v>900000</v>
      </c>
      <c r="AA73" s="20" t="s">
        <v>72</v>
      </c>
      <c r="AB73" s="20"/>
      <c r="AC73" s="20" t="s">
        <v>72</v>
      </c>
      <c r="AD73" s="20"/>
      <c r="AE73" s="20" t="s">
        <v>72</v>
      </c>
      <c r="AF73" s="20"/>
      <c r="AG73" s="20"/>
      <c r="AH73" s="20" t="s">
        <v>72</v>
      </c>
      <c r="AI73" s="20"/>
      <c r="AJ73" s="20"/>
      <c r="AK73" s="20" t="e">
        <f t="shared" si="1"/>
        <v>#VALUE!</v>
      </c>
      <c r="AL73" s="13">
        <v>0</v>
      </c>
      <c r="AM73" s="13"/>
      <c r="AN73" s="13"/>
      <c r="AO73" s="13"/>
      <c r="AP73" s="13"/>
      <c r="AQ73" s="14" t="s">
        <v>43</v>
      </c>
      <c r="AR73" s="13"/>
      <c r="AS73" s="13"/>
      <c r="AT73" s="13"/>
      <c r="AU73" s="13"/>
      <c r="AV73" s="13"/>
      <c r="AW73" s="13"/>
      <c r="AX73" s="13"/>
      <c r="AY73" s="13"/>
      <c r="AZ73" s="13"/>
      <c r="BA73" s="13"/>
      <c r="BB73" s="13"/>
    </row>
    <row r="74" spans="1:54" ht="15.75" customHeight="1" x14ac:dyDescent="0.3">
      <c r="A74" s="24">
        <v>72</v>
      </c>
      <c r="B74" s="24" t="s">
        <v>213</v>
      </c>
      <c r="C74" s="16">
        <v>1118307328</v>
      </c>
      <c r="D74" s="15" t="s">
        <v>214</v>
      </c>
      <c r="E74" s="15" t="s">
        <v>192</v>
      </c>
      <c r="F74" s="15" t="s">
        <v>67</v>
      </c>
      <c r="G74" s="15" t="s">
        <v>208</v>
      </c>
      <c r="H74" s="23">
        <v>45708</v>
      </c>
      <c r="I74" s="23">
        <v>45708</v>
      </c>
      <c r="J74" s="17">
        <v>45918</v>
      </c>
      <c r="K74" s="15">
        <v>209</v>
      </c>
      <c r="L74" s="18">
        <v>14700000</v>
      </c>
      <c r="M74" s="19">
        <v>8</v>
      </c>
      <c r="N74" s="20"/>
      <c r="O74" s="20"/>
      <c r="P74" s="20"/>
      <c r="Q74" s="20">
        <v>1050000</v>
      </c>
      <c r="R74" s="20">
        <v>2100000</v>
      </c>
      <c r="S74" s="21">
        <v>2100000</v>
      </c>
      <c r="T74" s="21">
        <v>2100000</v>
      </c>
      <c r="U74" s="20"/>
      <c r="V74" s="20"/>
      <c r="W74" s="20">
        <v>2100000</v>
      </c>
      <c r="X74" s="20">
        <v>2100000</v>
      </c>
      <c r="Y74" s="20"/>
      <c r="Z74" s="20"/>
      <c r="AA74" s="20">
        <v>2100000</v>
      </c>
      <c r="AB74" s="20"/>
      <c r="AC74" s="20">
        <v>2100000</v>
      </c>
      <c r="AD74" s="20"/>
      <c r="AE74" s="20">
        <v>2100000</v>
      </c>
      <c r="AF74" s="20">
        <v>2100000</v>
      </c>
      <c r="AG74" s="20"/>
      <c r="AH74" s="20">
        <v>1050000</v>
      </c>
      <c r="AI74" s="20"/>
      <c r="AJ74" s="20"/>
      <c r="AK74" s="20">
        <f t="shared" si="1"/>
        <v>0</v>
      </c>
      <c r="AL74" s="20">
        <v>6300000</v>
      </c>
      <c r="AM74" s="13"/>
      <c r="AN74" s="13"/>
      <c r="AO74" s="13"/>
      <c r="AP74" s="13"/>
      <c r="AQ74" s="13" t="s">
        <v>43</v>
      </c>
      <c r="AR74" s="13"/>
      <c r="AS74" s="13"/>
      <c r="AT74" s="13"/>
      <c r="AU74" s="13"/>
      <c r="AV74" s="13"/>
      <c r="AW74" s="13"/>
      <c r="AX74" s="13"/>
      <c r="AY74" s="13"/>
      <c r="AZ74" s="13"/>
      <c r="BA74" s="13"/>
      <c r="BB74" s="13"/>
    </row>
    <row r="75" spans="1:54" ht="15.75" customHeight="1" x14ac:dyDescent="0.3">
      <c r="A75" s="24">
        <v>73</v>
      </c>
      <c r="B75" s="24" t="s">
        <v>215</v>
      </c>
      <c r="C75" s="16">
        <v>1109115172</v>
      </c>
      <c r="D75" s="15" t="s">
        <v>216</v>
      </c>
      <c r="E75" s="15" t="s">
        <v>192</v>
      </c>
      <c r="F75" s="15" t="s">
        <v>67</v>
      </c>
      <c r="G75" s="15" t="s">
        <v>193</v>
      </c>
      <c r="H75" s="23">
        <v>45708</v>
      </c>
      <c r="I75" s="23">
        <v>45708</v>
      </c>
      <c r="J75" s="17">
        <v>45918</v>
      </c>
      <c r="K75" s="15">
        <v>209</v>
      </c>
      <c r="L75" s="18">
        <v>14700000</v>
      </c>
      <c r="M75" s="19">
        <v>8</v>
      </c>
      <c r="N75" s="20"/>
      <c r="O75" s="20"/>
      <c r="P75" s="20"/>
      <c r="Q75" s="20">
        <v>1050000</v>
      </c>
      <c r="R75" s="20">
        <v>2100000</v>
      </c>
      <c r="S75" s="21">
        <v>2100000</v>
      </c>
      <c r="T75" s="21">
        <v>2100000</v>
      </c>
      <c r="U75" s="20"/>
      <c r="V75" s="20"/>
      <c r="W75" s="20">
        <v>2100000</v>
      </c>
      <c r="X75" s="20">
        <v>2100000</v>
      </c>
      <c r="Y75" s="20"/>
      <c r="Z75" s="20"/>
      <c r="AA75" s="20">
        <v>2100000</v>
      </c>
      <c r="AB75" s="20"/>
      <c r="AC75" s="20">
        <v>2100000</v>
      </c>
      <c r="AD75" s="20"/>
      <c r="AE75" s="20">
        <v>2100000</v>
      </c>
      <c r="AF75" s="20">
        <v>2100000</v>
      </c>
      <c r="AG75" s="20"/>
      <c r="AH75" s="20">
        <v>1050000</v>
      </c>
      <c r="AI75" s="20"/>
      <c r="AJ75" s="20"/>
      <c r="AK75" s="20">
        <f t="shared" si="1"/>
        <v>0</v>
      </c>
      <c r="AL75" s="20">
        <v>6300000</v>
      </c>
      <c r="AM75" s="13"/>
      <c r="AN75" s="13"/>
      <c r="AO75" s="13"/>
      <c r="AP75" s="13"/>
      <c r="AQ75" s="13" t="s">
        <v>43</v>
      </c>
      <c r="AR75" s="13"/>
      <c r="AS75" s="13"/>
      <c r="AT75" s="13"/>
      <c r="AU75" s="13"/>
      <c r="AV75" s="13"/>
      <c r="AW75" s="13"/>
      <c r="AX75" s="13"/>
      <c r="AY75" s="13"/>
      <c r="AZ75" s="13"/>
      <c r="BA75" s="13"/>
      <c r="BB75" s="13"/>
    </row>
    <row r="76" spans="1:54" ht="15.75" customHeight="1" x14ac:dyDescent="0.3">
      <c r="A76" s="24">
        <v>74</v>
      </c>
      <c r="B76" s="24" t="s">
        <v>217</v>
      </c>
      <c r="C76" s="16">
        <v>1002956175</v>
      </c>
      <c r="D76" s="15" t="s">
        <v>218</v>
      </c>
      <c r="E76" s="15" t="s">
        <v>130</v>
      </c>
      <c r="F76" s="15" t="s">
        <v>67</v>
      </c>
      <c r="G76" s="15" t="s">
        <v>149</v>
      </c>
      <c r="H76" s="23">
        <v>45708</v>
      </c>
      <c r="I76" s="23">
        <v>45708</v>
      </c>
      <c r="J76" s="17">
        <v>45918</v>
      </c>
      <c r="K76" s="15">
        <v>209</v>
      </c>
      <c r="L76" s="18">
        <v>14700000</v>
      </c>
      <c r="M76" s="19">
        <v>8</v>
      </c>
      <c r="N76" s="20"/>
      <c r="O76" s="20"/>
      <c r="P76" s="20"/>
      <c r="Q76" s="20">
        <v>1050000</v>
      </c>
      <c r="R76" s="20">
        <v>2100000</v>
      </c>
      <c r="S76" s="21">
        <v>2100000</v>
      </c>
      <c r="T76" s="21">
        <v>2100000</v>
      </c>
      <c r="U76" s="20"/>
      <c r="V76" s="20"/>
      <c r="W76" s="20">
        <v>2100000</v>
      </c>
      <c r="X76" s="20">
        <v>2100000</v>
      </c>
      <c r="Y76" s="20"/>
      <c r="Z76" s="20"/>
      <c r="AA76" s="20">
        <v>2100000</v>
      </c>
      <c r="AB76" s="20"/>
      <c r="AC76" s="20">
        <v>2100000</v>
      </c>
      <c r="AD76" s="20"/>
      <c r="AE76" s="20">
        <v>2100000</v>
      </c>
      <c r="AF76" s="20">
        <v>2100000</v>
      </c>
      <c r="AG76" s="20"/>
      <c r="AH76" s="20">
        <v>1050000</v>
      </c>
      <c r="AI76" s="20"/>
      <c r="AJ76" s="20"/>
      <c r="AK76" s="20">
        <f t="shared" si="1"/>
        <v>0</v>
      </c>
      <c r="AL76" s="20">
        <v>6300000</v>
      </c>
      <c r="AM76" s="13"/>
      <c r="AN76" s="13"/>
      <c r="AO76" s="13"/>
      <c r="AP76" s="13"/>
      <c r="AQ76" s="13" t="s">
        <v>43</v>
      </c>
      <c r="AR76" s="13"/>
      <c r="AS76" s="13"/>
      <c r="AT76" s="13"/>
      <c r="AU76" s="13"/>
      <c r="AV76" s="13"/>
      <c r="AW76" s="13"/>
      <c r="AX76" s="13"/>
      <c r="AY76" s="13"/>
      <c r="AZ76" s="13"/>
      <c r="BA76" s="13"/>
      <c r="BB76" s="13"/>
    </row>
    <row r="77" spans="1:54" ht="15.75" customHeight="1" x14ac:dyDescent="0.3">
      <c r="A77" s="24">
        <v>75</v>
      </c>
      <c r="B77" s="24" t="s">
        <v>219</v>
      </c>
      <c r="C77" s="16">
        <v>1144143581</v>
      </c>
      <c r="D77" s="15" t="s">
        <v>220</v>
      </c>
      <c r="E77" s="15" t="s">
        <v>130</v>
      </c>
      <c r="F77" s="15" t="s">
        <v>67</v>
      </c>
      <c r="G77" s="15" t="s">
        <v>149</v>
      </c>
      <c r="H77" s="23">
        <v>45708</v>
      </c>
      <c r="I77" s="23">
        <v>45708</v>
      </c>
      <c r="J77" s="17">
        <v>45918</v>
      </c>
      <c r="K77" s="15">
        <v>209</v>
      </c>
      <c r="L77" s="18">
        <v>14700000</v>
      </c>
      <c r="M77" s="19">
        <v>8</v>
      </c>
      <c r="N77" s="20"/>
      <c r="O77" s="20"/>
      <c r="P77" s="20"/>
      <c r="Q77" s="20">
        <v>1050000</v>
      </c>
      <c r="R77" s="20">
        <v>2100000</v>
      </c>
      <c r="S77" s="21">
        <v>2100000</v>
      </c>
      <c r="T77" s="21">
        <v>2100000</v>
      </c>
      <c r="U77" s="20"/>
      <c r="V77" s="20"/>
      <c r="W77" s="20">
        <v>2100000</v>
      </c>
      <c r="X77" s="20">
        <v>2100000</v>
      </c>
      <c r="Y77" s="20"/>
      <c r="Z77" s="20"/>
      <c r="AA77" s="20">
        <v>2100000</v>
      </c>
      <c r="AB77" s="20"/>
      <c r="AC77" s="20">
        <v>2100000</v>
      </c>
      <c r="AD77" s="20"/>
      <c r="AE77" s="20">
        <v>2100000</v>
      </c>
      <c r="AF77" s="20">
        <v>2100000</v>
      </c>
      <c r="AG77" s="20"/>
      <c r="AH77" s="20">
        <v>1050000</v>
      </c>
      <c r="AI77" s="20"/>
      <c r="AJ77" s="20"/>
      <c r="AK77" s="20">
        <f t="shared" si="1"/>
        <v>0</v>
      </c>
      <c r="AL77" s="20">
        <v>6300000</v>
      </c>
      <c r="AM77" s="13"/>
      <c r="AN77" s="13"/>
      <c r="AO77" s="13"/>
      <c r="AP77" s="13"/>
      <c r="AQ77" s="13" t="s">
        <v>43</v>
      </c>
      <c r="AR77" s="13"/>
      <c r="AS77" s="13"/>
      <c r="AT77" s="13"/>
      <c r="AU77" s="13"/>
      <c r="AV77" s="13"/>
      <c r="AW77" s="13"/>
      <c r="AX77" s="13"/>
      <c r="AY77" s="13"/>
      <c r="AZ77" s="13"/>
      <c r="BA77" s="13"/>
      <c r="BB77" s="13"/>
    </row>
    <row r="78" spans="1:54" ht="15.75" customHeight="1" x14ac:dyDescent="0.3">
      <c r="A78" s="24">
        <v>76</v>
      </c>
      <c r="B78" s="24" t="s">
        <v>221</v>
      </c>
      <c r="C78" s="16">
        <v>16641034</v>
      </c>
      <c r="D78" s="15" t="s">
        <v>222</v>
      </c>
      <c r="E78" s="15" t="s">
        <v>130</v>
      </c>
      <c r="F78" s="15" t="s">
        <v>67</v>
      </c>
      <c r="G78" s="15" t="s">
        <v>156</v>
      </c>
      <c r="H78" s="23">
        <v>45708</v>
      </c>
      <c r="I78" s="23">
        <v>45708</v>
      </c>
      <c r="J78" s="17">
        <v>45918</v>
      </c>
      <c r="K78" s="15">
        <v>209</v>
      </c>
      <c r="L78" s="18">
        <v>14700000</v>
      </c>
      <c r="M78" s="19">
        <v>8</v>
      </c>
      <c r="N78" s="20"/>
      <c r="O78" s="20"/>
      <c r="P78" s="20"/>
      <c r="Q78" s="20">
        <v>1050000</v>
      </c>
      <c r="R78" s="20">
        <v>2100000</v>
      </c>
      <c r="S78" s="21">
        <v>2100000</v>
      </c>
      <c r="T78" s="21">
        <v>2100000</v>
      </c>
      <c r="U78" s="20"/>
      <c r="V78" s="20"/>
      <c r="W78" s="20">
        <v>2100000</v>
      </c>
      <c r="X78" s="20">
        <v>2100000</v>
      </c>
      <c r="Y78" s="20"/>
      <c r="Z78" s="20"/>
      <c r="AA78" s="20">
        <v>2100000</v>
      </c>
      <c r="AB78" s="20"/>
      <c r="AC78" s="20">
        <v>2100000</v>
      </c>
      <c r="AD78" s="20"/>
      <c r="AE78" s="20">
        <v>2100000</v>
      </c>
      <c r="AF78" s="20">
        <v>2100000</v>
      </c>
      <c r="AG78" s="20"/>
      <c r="AH78" s="20">
        <v>1050000</v>
      </c>
      <c r="AI78" s="20"/>
      <c r="AJ78" s="20"/>
      <c r="AK78" s="20">
        <f t="shared" si="1"/>
        <v>0</v>
      </c>
      <c r="AL78" s="20">
        <v>6300000</v>
      </c>
      <c r="AM78" s="13"/>
      <c r="AN78" s="13"/>
      <c r="AO78" s="13"/>
      <c r="AP78" s="13"/>
      <c r="AQ78" s="13" t="s">
        <v>43</v>
      </c>
      <c r="AR78" s="13"/>
      <c r="AS78" s="13"/>
      <c r="AT78" s="13"/>
      <c r="AU78" s="13"/>
      <c r="AV78" s="13"/>
      <c r="AW78" s="13"/>
      <c r="AX78" s="13"/>
      <c r="AY78" s="13"/>
      <c r="AZ78" s="13"/>
      <c r="BA78" s="13"/>
      <c r="BB78" s="13"/>
    </row>
    <row r="79" spans="1:54" ht="15.75" customHeight="1" x14ac:dyDescent="0.3">
      <c r="A79" s="24">
        <v>77</v>
      </c>
      <c r="B79" s="24" t="s">
        <v>223</v>
      </c>
      <c r="C79" s="16">
        <v>1007609629</v>
      </c>
      <c r="D79" s="15" t="s">
        <v>224</v>
      </c>
      <c r="E79" s="15" t="s">
        <v>130</v>
      </c>
      <c r="F79" s="15" t="s">
        <v>67</v>
      </c>
      <c r="G79" s="15" t="s">
        <v>149</v>
      </c>
      <c r="H79" s="23">
        <v>45708</v>
      </c>
      <c r="I79" s="23">
        <v>45708</v>
      </c>
      <c r="J79" s="23">
        <v>45918</v>
      </c>
      <c r="K79" s="15">
        <v>209</v>
      </c>
      <c r="L79" s="18">
        <v>14700000</v>
      </c>
      <c r="M79" s="19">
        <v>8</v>
      </c>
      <c r="N79" s="20"/>
      <c r="O79" s="20"/>
      <c r="P79" s="20"/>
      <c r="Q79" s="20">
        <v>1050000</v>
      </c>
      <c r="R79" s="20">
        <v>2100000</v>
      </c>
      <c r="S79" s="21">
        <v>2100000</v>
      </c>
      <c r="T79" s="21">
        <v>2100000</v>
      </c>
      <c r="U79" s="20"/>
      <c r="V79" s="20"/>
      <c r="W79" s="20">
        <v>2100000</v>
      </c>
      <c r="X79" s="20">
        <v>2100000</v>
      </c>
      <c r="Y79" s="20"/>
      <c r="Z79" s="20"/>
      <c r="AA79" s="20">
        <v>2100000</v>
      </c>
      <c r="AB79" s="20"/>
      <c r="AC79" s="20">
        <v>2100000</v>
      </c>
      <c r="AD79" s="20"/>
      <c r="AE79" s="20">
        <v>2100000</v>
      </c>
      <c r="AF79" s="20">
        <v>2100000</v>
      </c>
      <c r="AG79" s="20"/>
      <c r="AH79" s="20">
        <v>1050000</v>
      </c>
      <c r="AI79" s="20"/>
      <c r="AJ79" s="20"/>
      <c r="AK79" s="20">
        <f t="shared" si="1"/>
        <v>0</v>
      </c>
      <c r="AL79" s="20">
        <v>6300000</v>
      </c>
      <c r="AM79" s="13"/>
      <c r="AN79" s="13"/>
      <c r="AO79" s="13"/>
      <c r="AP79" s="13"/>
      <c r="AQ79" s="13" t="s">
        <v>32</v>
      </c>
      <c r="AR79" s="13"/>
      <c r="AS79" s="13"/>
      <c r="AT79" s="13"/>
      <c r="AU79" s="13"/>
      <c r="AV79" s="13"/>
      <c r="AW79" s="13"/>
      <c r="AX79" s="13"/>
      <c r="AY79" s="13"/>
      <c r="AZ79" s="13"/>
      <c r="BA79" s="13"/>
      <c r="BB79" s="13"/>
    </row>
    <row r="80" spans="1:54" ht="15.75" customHeight="1" x14ac:dyDescent="0.3">
      <c r="A80" s="24">
        <v>78</v>
      </c>
      <c r="B80" s="24" t="s">
        <v>225</v>
      </c>
      <c r="C80" s="16">
        <v>1118286054</v>
      </c>
      <c r="D80" s="15" t="s">
        <v>226</v>
      </c>
      <c r="E80" s="15" t="s">
        <v>130</v>
      </c>
      <c r="F80" s="15" t="s">
        <v>67</v>
      </c>
      <c r="G80" s="15" t="s">
        <v>156</v>
      </c>
      <c r="H80" s="23">
        <v>45708</v>
      </c>
      <c r="I80" s="23">
        <v>45708</v>
      </c>
      <c r="J80" s="17">
        <v>45918</v>
      </c>
      <c r="K80" s="15">
        <v>209</v>
      </c>
      <c r="L80" s="18">
        <v>14700000</v>
      </c>
      <c r="M80" s="19">
        <v>8</v>
      </c>
      <c r="N80" s="20"/>
      <c r="O80" s="20"/>
      <c r="P80" s="20"/>
      <c r="Q80" s="20">
        <v>1050000</v>
      </c>
      <c r="R80" s="20">
        <v>2100000</v>
      </c>
      <c r="S80" s="21">
        <v>2100000</v>
      </c>
      <c r="T80" s="21">
        <v>2100000</v>
      </c>
      <c r="U80" s="20"/>
      <c r="V80" s="20"/>
      <c r="W80" s="20">
        <v>2100000</v>
      </c>
      <c r="X80" s="20">
        <v>2100000</v>
      </c>
      <c r="Y80" s="20"/>
      <c r="Z80" s="20"/>
      <c r="AA80" s="20">
        <v>2100000</v>
      </c>
      <c r="AB80" s="20"/>
      <c r="AC80" s="20">
        <v>2100000</v>
      </c>
      <c r="AD80" s="20"/>
      <c r="AE80" s="20">
        <v>2100000</v>
      </c>
      <c r="AF80" s="20">
        <v>2100000</v>
      </c>
      <c r="AG80" s="20"/>
      <c r="AH80" s="20">
        <v>1050000</v>
      </c>
      <c r="AI80" s="20"/>
      <c r="AJ80" s="20"/>
      <c r="AK80" s="20">
        <f t="shared" si="1"/>
        <v>0</v>
      </c>
      <c r="AL80" s="13">
        <v>6300000</v>
      </c>
      <c r="AM80" s="13"/>
      <c r="AN80" s="13"/>
      <c r="AO80" s="13"/>
      <c r="AP80" s="13"/>
      <c r="AQ80" s="13" t="s">
        <v>43</v>
      </c>
      <c r="AR80" s="13"/>
      <c r="AS80" s="13"/>
      <c r="AT80" s="13"/>
      <c r="AU80" s="13"/>
      <c r="AV80" s="13"/>
      <c r="AW80" s="13"/>
      <c r="AX80" s="13"/>
      <c r="AY80" s="13"/>
      <c r="AZ80" s="13"/>
      <c r="BA80" s="13"/>
      <c r="BB80" s="13"/>
    </row>
    <row r="81" spans="1:54" ht="15.75" customHeight="1" x14ac:dyDescent="0.3">
      <c r="A81" s="24">
        <v>79</v>
      </c>
      <c r="B81" s="24" t="s">
        <v>227</v>
      </c>
      <c r="C81" s="16">
        <v>35696525</v>
      </c>
      <c r="D81" s="15" t="s">
        <v>228</v>
      </c>
      <c r="E81" s="15" t="s">
        <v>130</v>
      </c>
      <c r="F81" s="15" t="s">
        <v>67</v>
      </c>
      <c r="G81" s="15" t="s">
        <v>229</v>
      </c>
      <c r="H81" s="23">
        <v>45708</v>
      </c>
      <c r="I81" s="23">
        <v>45708</v>
      </c>
      <c r="J81" s="17">
        <v>45918</v>
      </c>
      <c r="K81" s="15">
        <v>209</v>
      </c>
      <c r="L81" s="18">
        <v>14700000</v>
      </c>
      <c r="M81" s="19">
        <v>8</v>
      </c>
      <c r="N81" s="20"/>
      <c r="O81" s="20"/>
      <c r="P81" s="20"/>
      <c r="Q81" s="20">
        <v>1050000</v>
      </c>
      <c r="R81" s="20">
        <v>2100000</v>
      </c>
      <c r="S81" s="21">
        <v>2100000</v>
      </c>
      <c r="T81" s="21">
        <v>2100000</v>
      </c>
      <c r="U81" s="20"/>
      <c r="V81" s="20"/>
      <c r="W81" s="20">
        <v>2100000</v>
      </c>
      <c r="X81" s="20">
        <v>2100000</v>
      </c>
      <c r="Y81" s="20"/>
      <c r="Z81" s="20"/>
      <c r="AA81" s="20">
        <v>2100000</v>
      </c>
      <c r="AB81" s="20"/>
      <c r="AC81" s="20">
        <v>2100000</v>
      </c>
      <c r="AD81" s="20"/>
      <c r="AE81" s="20">
        <v>2100000</v>
      </c>
      <c r="AF81" s="20">
        <v>2100000</v>
      </c>
      <c r="AG81" s="20"/>
      <c r="AH81" s="20">
        <v>1050000</v>
      </c>
      <c r="AI81" s="20"/>
      <c r="AJ81" s="20"/>
      <c r="AK81" s="20">
        <f t="shared" si="1"/>
        <v>0</v>
      </c>
      <c r="AL81" s="20">
        <v>6300000</v>
      </c>
      <c r="AM81" s="13"/>
      <c r="AN81" s="13"/>
      <c r="AO81" s="13"/>
      <c r="AP81" s="13"/>
      <c r="AQ81" s="13" t="s">
        <v>32</v>
      </c>
      <c r="AR81" s="13"/>
      <c r="AS81" s="13"/>
      <c r="AT81" s="13"/>
      <c r="AU81" s="13"/>
      <c r="AV81" s="13"/>
      <c r="AW81" s="13"/>
      <c r="AX81" s="13"/>
      <c r="AY81" s="13"/>
      <c r="AZ81" s="13"/>
      <c r="BA81" s="13"/>
      <c r="BB81" s="13"/>
    </row>
    <row r="82" spans="1:54" ht="15.75" customHeight="1" x14ac:dyDescent="0.3">
      <c r="A82" s="24">
        <v>80</v>
      </c>
      <c r="B82" s="24" t="s">
        <v>230</v>
      </c>
      <c r="C82" s="16">
        <v>14620126</v>
      </c>
      <c r="D82" s="15" t="s">
        <v>231</v>
      </c>
      <c r="E82" s="15" t="s">
        <v>130</v>
      </c>
      <c r="F82" s="15" t="s">
        <v>67</v>
      </c>
      <c r="G82" s="15" t="s">
        <v>229</v>
      </c>
      <c r="H82" s="23">
        <v>45708</v>
      </c>
      <c r="I82" s="23">
        <v>45708</v>
      </c>
      <c r="J82" s="17">
        <v>45918</v>
      </c>
      <c r="K82" s="15">
        <v>209</v>
      </c>
      <c r="L82" s="18">
        <v>14700000</v>
      </c>
      <c r="M82" s="19">
        <v>8</v>
      </c>
      <c r="N82" s="20"/>
      <c r="O82" s="20"/>
      <c r="P82" s="20"/>
      <c r="Q82" s="20">
        <v>1050000</v>
      </c>
      <c r="R82" s="20">
        <v>2100000</v>
      </c>
      <c r="S82" s="21">
        <v>2100000</v>
      </c>
      <c r="T82" s="21">
        <v>2100000</v>
      </c>
      <c r="U82" s="20"/>
      <c r="V82" s="20"/>
      <c r="W82" s="20">
        <v>2100000</v>
      </c>
      <c r="X82" s="20">
        <v>2100000</v>
      </c>
      <c r="Y82" s="20"/>
      <c r="Z82" s="20"/>
      <c r="AA82" s="20">
        <v>2100000</v>
      </c>
      <c r="AB82" s="20"/>
      <c r="AC82" s="20">
        <v>2100000</v>
      </c>
      <c r="AD82" s="20"/>
      <c r="AE82" s="20">
        <v>2100000</v>
      </c>
      <c r="AF82" s="20">
        <v>2100000</v>
      </c>
      <c r="AG82" s="20"/>
      <c r="AH82" s="20">
        <v>1050000</v>
      </c>
      <c r="AI82" s="20"/>
      <c r="AJ82" s="20"/>
      <c r="AK82" s="20">
        <f t="shared" si="1"/>
        <v>0</v>
      </c>
      <c r="AL82" s="20">
        <v>6300000</v>
      </c>
      <c r="AM82" s="13"/>
      <c r="AN82" s="13"/>
      <c r="AO82" s="13"/>
      <c r="AP82" s="13"/>
      <c r="AQ82" s="13" t="s">
        <v>43</v>
      </c>
      <c r="AR82" s="13"/>
      <c r="AS82" s="13"/>
      <c r="AT82" s="13"/>
      <c r="AU82" s="13"/>
      <c r="AV82" s="13"/>
      <c r="AW82" s="13"/>
      <c r="AX82" s="13"/>
      <c r="AY82" s="13"/>
      <c r="AZ82" s="13"/>
      <c r="BA82" s="13"/>
      <c r="BB82" s="13"/>
    </row>
    <row r="83" spans="1:54" ht="15.75" customHeight="1" x14ac:dyDescent="0.3">
      <c r="A83" s="24">
        <v>81</v>
      </c>
      <c r="B83" s="24" t="s">
        <v>232</v>
      </c>
      <c r="C83" s="16">
        <v>66738932</v>
      </c>
      <c r="D83" s="15" t="s">
        <v>233</v>
      </c>
      <c r="E83" s="15" t="s">
        <v>192</v>
      </c>
      <c r="F83" s="15" t="s">
        <v>67</v>
      </c>
      <c r="G83" s="15" t="s">
        <v>193</v>
      </c>
      <c r="H83" s="23">
        <v>45708</v>
      </c>
      <c r="I83" s="23">
        <v>45708</v>
      </c>
      <c r="J83" s="17">
        <v>45918</v>
      </c>
      <c r="K83" s="15">
        <v>209</v>
      </c>
      <c r="L83" s="18">
        <v>14700000</v>
      </c>
      <c r="M83" s="19">
        <v>8</v>
      </c>
      <c r="N83" s="20"/>
      <c r="O83" s="20"/>
      <c r="P83" s="20"/>
      <c r="Q83" s="20">
        <v>1050000</v>
      </c>
      <c r="R83" s="20">
        <v>2100000</v>
      </c>
      <c r="S83" s="21">
        <v>2100000</v>
      </c>
      <c r="T83" s="21">
        <v>2100000</v>
      </c>
      <c r="U83" s="20"/>
      <c r="V83" s="20"/>
      <c r="W83" s="20">
        <v>2100000</v>
      </c>
      <c r="X83" s="20">
        <v>2100000</v>
      </c>
      <c r="Y83" s="20"/>
      <c r="Z83" s="20"/>
      <c r="AA83" s="20">
        <v>2100000</v>
      </c>
      <c r="AB83" s="20"/>
      <c r="AC83" s="20">
        <v>2100000</v>
      </c>
      <c r="AD83" s="20"/>
      <c r="AE83" s="20">
        <v>2100000</v>
      </c>
      <c r="AF83" s="20">
        <v>2100000</v>
      </c>
      <c r="AG83" s="20"/>
      <c r="AH83" s="20">
        <v>1050000</v>
      </c>
      <c r="AI83" s="20"/>
      <c r="AJ83" s="20"/>
      <c r="AK83" s="20">
        <f t="shared" si="1"/>
        <v>0</v>
      </c>
      <c r="AL83" s="20">
        <v>6300000</v>
      </c>
      <c r="AM83" s="13"/>
      <c r="AN83" s="13"/>
      <c r="AO83" s="13"/>
      <c r="AP83" s="13"/>
      <c r="AQ83" s="13" t="s">
        <v>32</v>
      </c>
      <c r="AR83" s="13"/>
      <c r="AS83" s="13"/>
      <c r="AT83" s="13"/>
      <c r="AU83" s="13"/>
      <c r="AV83" s="13"/>
      <c r="AW83" s="13"/>
      <c r="AX83" s="13"/>
      <c r="AY83" s="13"/>
      <c r="AZ83" s="13"/>
      <c r="BA83" s="13"/>
      <c r="BB83" s="13"/>
    </row>
    <row r="84" spans="1:54" ht="15.75" customHeight="1" x14ac:dyDescent="0.3">
      <c r="A84" s="24">
        <v>82</v>
      </c>
      <c r="B84" s="24" t="s">
        <v>234</v>
      </c>
      <c r="C84" s="16">
        <v>67005983</v>
      </c>
      <c r="D84" s="15" t="s">
        <v>235</v>
      </c>
      <c r="E84" s="15" t="s">
        <v>236</v>
      </c>
      <c r="F84" s="15" t="s">
        <v>67</v>
      </c>
      <c r="G84" s="15" t="s">
        <v>31</v>
      </c>
      <c r="H84" s="23">
        <v>45708</v>
      </c>
      <c r="I84" s="23">
        <v>45708</v>
      </c>
      <c r="J84" s="17">
        <v>45887</v>
      </c>
      <c r="K84" s="15">
        <v>180</v>
      </c>
      <c r="L84" s="18">
        <v>23562000</v>
      </c>
      <c r="M84" s="19">
        <v>7</v>
      </c>
      <c r="N84" s="20"/>
      <c r="O84" s="20"/>
      <c r="P84" s="20"/>
      <c r="Q84" s="20">
        <f>3927000/2</f>
        <v>1963500</v>
      </c>
      <c r="R84" s="20">
        <v>3927000</v>
      </c>
      <c r="S84" s="21">
        <v>3927000</v>
      </c>
      <c r="T84" s="21">
        <v>3927000</v>
      </c>
      <c r="U84" s="20"/>
      <c r="V84" s="20"/>
      <c r="W84" s="20">
        <v>3927000</v>
      </c>
      <c r="X84" s="20">
        <v>3927000</v>
      </c>
      <c r="Y84" s="20"/>
      <c r="Z84" s="20">
        <v>1963500</v>
      </c>
      <c r="AA84" s="20" t="s">
        <v>72</v>
      </c>
      <c r="AB84" s="20"/>
      <c r="AC84" s="20" t="s">
        <v>72</v>
      </c>
      <c r="AD84" s="20"/>
      <c r="AE84" s="20" t="s">
        <v>72</v>
      </c>
      <c r="AF84" s="20"/>
      <c r="AG84" s="20"/>
      <c r="AH84" s="20" t="s">
        <v>72</v>
      </c>
      <c r="AI84" s="20"/>
      <c r="AJ84" s="20"/>
      <c r="AK84" s="20" t="e">
        <f t="shared" si="1"/>
        <v>#VALUE!</v>
      </c>
      <c r="AL84" s="13">
        <v>0</v>
      </c>
      <c r="AM84" s="13"/>
      <c r="AN84" s="13"/>
      <c r="AO84" s="13"/>
      <c r="AP84" s="13"/>
      <c r="AQ84" s="13" t="s">
        <v>32</v>
      </c>
      <c r="AR84" s="13"/>
      <c r="AS84" s="13"/>
      <c r="AT84" s="13"/>
      <c r="AU84" s="13"/>
      <c r="AV84" s="13"/>
      <c r="AW84" s="13"/>
      <c r="AX84" s="13"/>
      <c r="AY84" s="13"/>
      <c r="AZ84" s="13"/>
      <c r="BA84" s="13"/>
      <c r="BB84" s="13"/>
    </row>
    <row r="85" spans="1:54" ht="15.75" customHeight="1" x14ac:dyDescent="0.3">
      <c r="A85" s="24">
        <v>83</v>
      </c>
      <c r="B85" s="24" t="s">
        <v>237</v>
      </c>
      <c r="C85" s="16">
        <v>31480169</v>
      </c>
      <c r="D85" s="15" t="s">
        <v>238</v>
      </c>
      <c r="E85" s="15" t="s">
        <v>104</v>
      </c>
      <c r="F85" s="15" t="s">
        <v>67</v>
      </c>
      <c r="G85" s="15" t="s">
        <v>31</v>
      </c>
      <c r="H85" s="23">
        <v>45708</v>
      </c>
      <c r="I85" s="23">
        <v>45708</v>
      </c>
      <c r="J85" s="17">
        <v>45869</v>
      </c>
      <c r="K85" s="15">
        <v>158</v>
      </c>
      <c r="L85" s="18">
        <v>23562000</v>
      </c>
      <c r="M85" s="19">
        <v>6</v>
      </c>
      <c r="N85" s="20"/>
      <c r="O85" s="20"/>
      <c r="P85" s="20"/>
      <c r="Q85" s="20">
        <v>3927000</v>
      </c>
      <c r="R85" s="20">
        <v>3927000</v>
      </c>
      <c r="S85" s="21">
        <v>3927000</v>
      </c>
      <c r="T85" s="21">
        <v>3927000</v>
      </c>
      <c r="U85" s="20"/>
      <c r="V85" s="20"/>
      <c r="W85" s="20">
        <v>3927000</v>
      </c>
      <c r="X85" s="20">
        <v>3927000</v>
      </c>
      <c r="Y85" s="20"/>
      <c r="Z85" s="20" t="s">
        <v>72</v>
      </c>
      <c r="AA85" s="20" t="s">
        <v>72</v>
      </c>
      <c r="AB85" s="20"/>
      <c r="AC85" s="20" t="s">
        <v>72</v>
      </c>
      <c r="AD85" s="20"/>
      <c r="AE85" s="20" t="s">
        <v>72</v>
      </c>
      <c r="AF85" s="20"/>
      <c r="AG85" s="20"/>
      <c r="AH85" s="20" t="s">
        <v>72</v>
      </c>
      <c r="AI85" s="20"/>
      <c r="AJ85" s="20"/>
      <c r="AK85" s="20" t="e">
        <f t="shared" si="1"/>
        <v>#VALUE!</v>
      </c>
      <c r="AL85" s="13">
        <v>0</v>
      </c>
      <c r="AM85" s="13"/>
      <c r="AN85" s="13"/>
      <c r="AO85" s="13"/>
      <c r="AP85" s="13"/>
      <c r="AQ85" s="13" t="s">
        <v>32</v>
      </c>
      <c r="AR85" s="13"/>
      <c r="AS85" s="13"/>
      <c r="AT85" s="13"/>
      <c r="AU85" s="13"/>
      <c r="AV85" s="13"/>
      <c r="AW85" s="13"/>
      <c r="AX85" s="13"/>
      <c r="AY85" s="13"/>
      <c r="AZ85" s="13"/>
      <c r="BA85" s="13"/>
      <c r="BB85" s="13"/>
    </row>
    <row r="86" spans="1:54" ht="15.75" customHeight="1" x14ac:dyDescent="0.3">
      <c r="A86" s="24">
        <v>84</v>
      </c>
      <c r="B86" s="24" t="s">
        <v>239</v>
      </c>
      <c r="C86" s="16">
        <v>31486544</v>
      </c>
      <c r="D86" s="15" t="s">
        <v>240</v>
      </c>
      <c r="E86" s="15" t="s">
        <v>48</v>
      </c>
      <c r="F86" s="15" t="s">
        <v>30</v>
      </c>
      <c r="G86" s="15" t="s">
        <v>49</v>
      </c>
      <c r="H86" s="23">
        <v>45708</v>
      </c>
      <c r="I86" s="23">
        <v>45709</v>
      </c>
      <c r="J86" s="17">
        <v>45887</v>
      </c>
      <c r="K86" s="15">
        <v>180</v>
      </c>
      <c r="L86" s="18">
        <v>12600000</v>
      </c>
      <c r="M86" s="19">
        <v>7</v>
      </c>
      <c r="N86" s="20"/>
      <c r="O86" s="20"/>
      <c r="P86" s="20"/>
      <c r="Q86" s="20">
        <v>1050000</v>
      </c>
      <c r="R86" s="20">
        <v>2100000</v>
      </c>
      <c r="S86" s="21">
        <v>2100000</v>
      </c>
      <c r="T86" s="21">
        <v>2100000</v>
      </c>
      <c r="U86" s="20"/>
      <c r="V86" s="20"/>
      <c r="W86" s="20">
        <v>2100000</v>
      </c>
      <c r="X86" s="20">
        <v>2100000</v>
      </c>
      <c r="Y86" s="20"/>
      <c r="Z86" s="20"/>
      <c r="AA86" s="20">
        <v>1050000</v>
      </c>
      <c r="AB86" s="20"/>
      <c r="AC86" s="20" t="s">
        <v>72</v>
      </c>
      <c r="AD86" s="20"/>
      <c r="AE86" s="20" t="s">
        <v>72</v>
      </c>
      <c r="AF86" s="20"/>
      <c r="AG86" s="20"/>
      <c r="AH86" s="20" t="s">
        <v>72</v>
      </c>
      <c r="AI86" s="20"/>
      <c r="AJ86" s="20"/>
      <c r="AK86" s="20" t="e">
        <f t="shared" si="1"/>
        <v>#VALUE!</v>
      </c>
      <c r="AL86" s="13">
        <v>0</v>
      </c>
      <c r="AM86" s="13"/>
      <c r="AN86" s="13"/>
      <c r="AO86" s="13"/>
      <c r="AP86" s="13" t="s">
        <v>363</v>
      </c>
      <c r="AQ86" s="13" t="s">
        <v>32</v>
      </c>
      <c r="AR86" s="13"/>
      <c r="AS86" s="13"/>
      <c r="AT86" s="13"/>
      <c r="AU86" s="13"/>
      <c r="AV86" s="13"/>
      <c r="AW86" s="13"/>
      <c r="AX86" s="13"/>
      <c r="AY86" s="13"/>
      <c r="AZ86" s="13"/>
      <c r="BA86" s="13"/>
      <c r="BB86" s="13"/>
    </row>
    <row r="87" spans="1:54" ht="15.75" customHeight="1" x14ac:dyDescent="0.3">
      <c r="A87" s="24">
        <v>85</v>
      </c>
      <c r="B87" s="24" t="s">
        <v>241</v>
      </c>
      <c r="C87" s="16">
        <v>1109541282</v>
      </c>
      <c r="D87" s="15" t="s">
        <v>242</v>
      </c>
      <c r="E87" s="15" t="s">
        <v>48</v>
      </c>
      <c r="F87" s="15" t="s">
        <v>30</v>
      </c>
      <c r="G87" s="15" t="s">
        <v>49</v>
      </c>
      <c r="H87" s="23">
        <v>45708</v>
      </c>
      <c r="I87" s="23">
        <v>45708</v>
      </c>
      <c r="J87" s="17">
        <v>45887</v>
      </c>
      <c r="K87" s="15">
        <v>180</v>
      </c>
      <c r="L87" s="18">
        <v>12600000</v>
      </c>
      <c r="M87" s="19">
        <v>7</v>
      </c>
      <c r="N87" s="20"/>
      <c r="O87" s="20"/>
      <c r="P87" s="20"/>
      <c r="Q87" s="20">
        <v>1050000</v>
      </c>
      <c r="R87" s="20">
        <v>2100000</v>
      </c>
      <c r="S87" s="21">
        <v>2100000</v>
      </c>
      <c r="T87" s="21" t="s">
        <v>72</v>
      </c>
      <c r="U87" s="20"/>
      <c r="V87" s="20">
        <v>2100000</v>
      </c>
      <c r="W87" s="20">
        <v>2100000</v>
      </c>
      <c r="X87" s="20">
        <v>2100000</v>
      </c>
      <c r="Y87" s="20"/>
      <c r="Z87" s="20" t="s">
        <v>72</v>
      </c>
      <c r="AA87" s="20">
        <v>1050000</v>
      </c>
      <c r="AB87" s="20"/>
      <c r="AC87" s="20" t="s">
        <v>72</v>
      </c>
      <c r="AD87" s="20"/>
      <c r="AE87" s="20" t="s">
        <v>72</v>
      </c>
      <c r="AF87" s="20"/>
      <c r="AG87" s="20"/>
      <c r="AH87" s="20" t="s">
        <v>72</v>
      </c>
      <c r="AI87" s="20"/>
      <c r="AJ87" s="20"/>
      <c r="AK87" s="20" t="e">
        <f t="shared" si="1"/>
        <v>#VALUE!</v>
      </c>
      <c r="AL87" s="13">
        <v>0</v>
      </c>
      <c r="AM87" s="13"/>
      <c r="AN87" s="13"/>
      <c r="AO87" s="13"/>
      <c r="AP87" s="13"/>
      <c r="AQ87" s="13" t="s">
        <v>43</v>
      </c>
      <c r="AR87" s="13"/>
      <c r="AS87" s="13"/>
      <c r="AT87" s="13"/>
      <c r="AU87" s="13"/>
      <c r="AV87" s="13"/>
      <c r="AW87" s="13"/>
      <c r="AX87" s="13"/>
      <c r="AY87" s="13"/>
      <c r="AZ87" s="13"/>
      <c r="BA87" s="13"/>
      <c r="BB87" s="13"/>
    </row>
    <row r="88" spans="1:54" ht="15.75" customHeight="1" x14ac:dyDescent="0.3">
      <c r="A88" s="24">
        <v>86</v>
      </c>
      <c r="B88" s="24" t="s">
        <v>243</v>
      </c>
      <c r="C88" s="16">
        <v>1002955578</v>
      </c>
      <c r="D88" s="15" t="s">
        <v>244</v>
      </c>
      <c r="E88" s="15" t="s">
        <v>104</v>
      </c>
      <c r="F88" s="15" t="s">
        <v>30</v>
      </c>
      <c r="G88" s="15" t="s">
        <v>49</v>
      </c>
      <c r="H88" s="23">
        <v>45708</v>
      </c>
      <c r="I88" s="23">
        <v>45708</v>
      </c>
      <c r="J88" s="17">
        <v>45889</v>
      </c>
      <c r="K88" s="15">
        <v>180</v>
      </c>
      <c r="L88" s="18">
        <v>10800000</v>
      </c>
      <c r="M88" s="19">
        <v>7</v>
      </c>
      <c r="N88" s="20"/>
      <c r="O88" s="20"/>
      <c r="P88" s="20"/>
      <c r="Q88" s="20">
        <v>900000</v>
      </c>
      <c r="R88" s="20">
        <v>1800000</v>
      </c>
      <c r="S88" s="21">
        <v>1800000</v>
      </c>
      <c r="T88" s="21">
        <v>1800000</v>
      </c>
      <c r="U88" s="20"/>
      <c r="V88" s="20"/>
      <c r="W88" s="20">
        <v>1800000</v>
      </c>
      <c r="X88" s="20">
        <v>1800000</v>
      </c>
      <c r="Y88" s="20"/>
      <c r="Z88" s="20">
        <v>900000</v>
      </c>
      <c r="AA88" s="20" t="s">
        <v>72</v>
      </c>
      <c r="AB88" s="20"/>
      <c r="AC88" s="20" t="s">
        <v>72</v>
      </c>
      <c r="AD88" s="20"/>
      <c r="AE88" s="20" t="s">
        <v>72</v>
      </c>
      <c r="AF88" s="20"/>
      <c r="AG88" s="20"/>
      <c r="AH88" s="20" t="s">
        <v>72</v>
      </c>
      <c r="AI88" s="20"/>
      <c r="AJ88" s="20"/>
      <c r="AK88" s="20" t="e">
        <f t="shared" si="1"/>
        <v>#VALUE!</v>
      </c>
      <c r="AL88" s="13">
        <v>0</v>
      </c>
      <c r="AM88" s="13"/>
      <c r="AN88" s="13"/>
      <c r="AO88" s="13"/>
      <c r="AP88" s="13"/>
      <c r="AQ88" s="13" t="s">
        <v>43</v>
      </c>
      <c r="AR88" s="13"/>
      <c r="AS88" s="13"/>
      <c r="AT88" s="13"/>
      <c r="AU88" s="13"/>
      <c r="AV88" s="13"/>
      <c r="AW88" s="13"/>
      <c r="AX88" s="13"/>
      <c r="AY88" s="13"/>
      <c r="AZ88" s="13"/>
      <c r="BA88" s="13"/>
      <c r="BB88" s="13"/>
    </row>
    <row r="89" spans="1:54" ht="15.75" customHeight="1" x14ac:dyDescent="0.3">
      <c r="A89" s="24">
        <v>87</v>
      </c>
      <c r="B89" s="24" t="s">
        <v>245</v>
      </c>
      <c r="C89" s="16">
        <v>80210741</v>
      </c>
      <c r="D89" s="15" t="s">
        <v>246</v>
      </c>
      <c r="E89" s="15" t="s">
        <v>247</v>
      </c>
      <c r="F89" s="15" t="s">
        <v>67</v>
      </c>
      <c r="G89" s="15" t="s">
        <v>31</v>
      </c>
      <c r="H89" s="23">
        <v>45709</v>
      </c>
      <c r="I89" s="23">
        <v>45709</v>
      </c>
      <c r="J89" s="17">
        <v>45887</v>
      </c>
      <c r="K89" s="15">
        <v>175</v>
      </c>
      <c r="L89" s="20">
        <v>23562000</v>
      </c>
      <c r="M89" s="19">
        <v>8</v>
      </c>
      <c r="N89" s="20"/>
      <c r="O89" s="20"/>
      <c r="P89" s="20"/>
      <c r="Q89" s="20">
        <v>1963500</v>
      </c>
      <c r="R89" s="20">
        <v>3927000</v>
      </c>
      <c r="S89" s="21">
        <v>3927000</v>
      </c>
      <c r="T89" s="21">
        <v>3927000</v>
      </c>
      <c r="U89" s="20"/>
      <c r="V89" s="20"/>
      <c r="W89" s="20">
        <v>3927000</v>
      </c>
      <c r="X89" s="20">
        <v>3927000</v>
      </c>
      <c r="Y89" s="20"/>
      <c r="Z89" s="20">
        <v>1963500</v>
      </c>
      <c r="AA89" s="20" t="s">
        <v>72</v>
      </c>
      <c r="AB89" s="20"/>
      <c r="AC89" s="20" t="s">
        <v>72</v>
      </c>
      <c r="AD89" s="20"/>
      <c r="AE89" s="20" t="s">
        <v>72</v>
      </c>
      <c r="AF89" s="20"/>
      <c r="AG89" s="20"/>
      <c r="AH89" s="20" t="s">
        <v>72</v>
      </c>
      <c r="AI89" s="20"/>
      <c r="AJ89" s="20"/>
      <c r="AK89" s="20" t="e">
        <f t="shared" si="1"/>
        <v>#VALUE!</v>
      </c>
      <c r="AL89" s="13">
        <v>0</v>
      </c>
      <c r="AM89" s="13"/>
      <c r="AN89" s="13"/>
      <c r="AO89" s="13"/>
      <c r="AP89" s="13"/>
      <c r="AQ89" s="13" t="s">
        <v>43</v>
      </c>
      <c r="AR89" s="13"/>
      <c r="AS89" s="13"/>
      <c r="AT89" s="13"/>
      <c r="AU89" s="13"/>
      <c r="AV89" s="13"/>
      <c r="AW89" s="13"/>
      <c r="AX89" s="13"/>
      <c r="AY89" s="13"/>
      <c r="AZ89" s="13"/>
      <c r="BA89" s="13"/>
      <c r="BB89" s="13"/>
    </row>
    <row r="90" spans="1:54" ht="15.75" customHeight="1" x14ac:dyDescent="0.3">
      <c r="A90" s="24">
        <v>88</v>
      </c>
      <c r="B90" s="24" t="s">
        <v>248</v>
      </c>
      <c r="C90" s="16">
        <v>1151966713</v>
      </c>
      <c r="D90" s="15" t="s">
        <v>249</v>
      </c>
      <c r="E90" s="15" t="s">
        <v>130</v>
      </c>
      <c r="F90" s="15" t="s">
        <v>67</v>
      </c>
      <c r="G90" s="15" t="s">
        <v>156</v>
      </c>
      <c r="H90" s="23">
        <v>45709</v>
      </c>
      <c r="I90" s="23">
        <v>45709</v>
      </c>
      <c r="J90" s="17">
        <v>45918</v>
      </c>
      <c r="K90" s="15">
        <v>207</v>
      </c>
      <c r="L90" s="18">
        <v>14700000</v>
      </c>
      <c r="M90" s="19">
        <v>8</v>
      </c>
      <c r="N90" s="20"/>
      <c r="O90" s="20"/>
      <c r="P90" s="20"/>
      <c r="Q90" s="20">
        <v>1050000</v>
      </c>
      <c r="R90" s="20">
        <v>2100000</v>
      </c>
      <c r="S90" s="21">
        <v>2100000</v>
      </c>
      <c r="T90" s="21">
        <v>2100000</v>
      </c>
      <c r="U90" s="20"/>
      <c r="V90" s="20"/>
      <c r="W90" s="20">
        <v>2100000</v>
      </c>
      <c r="X90" s="20">
        <v>2100000</v>
      </c>
      <c r="Y90" s="20"/>
      <c r="Z90" s="20"/>
      <c r="AA90" s="20">
        <v>2100000</v>
      </c>
      <c r="AB90" s="20"/>
      <c r="AC90" s="20">
        <v>2100000</v>
      </c>
      <c r="AD90" s="20"/>
      <c r="AE90" s="20">
        <v>2100000</v>
      </c>
      <c r="AF90" s="20">
        <v>2100000</v>
      </c>
      <c r="AG90" s="20"/>
      <c r="AH90" s="20">
        <v>1050000</v>
      </c>
      <c r="AI90" s="20"/>
      <c r="AJ90" s="20"/>
      <c r="AK90" s="20">
        <f t="shared" si="1"/>
        <v>0</v>
      </c>
      <c r="AL90" s="20">
        <v>6300000</v>
      </c>
      <c r="AM90" s="13"/>
      <c r="AN90" s="13"/>
      <c r="AO90" s="13"/>
      <c r="AP90" s="13"/>
      <c r="AQ90" s="13" t="s">
        <v>32</v>
      </c>
      <c r="AR90" s="13"/>
      <c r="AS90" s="13"/>
      <c r="AT90" s="13"/>
      <c r="AU90" s="13"/>
      <c r="AV90" s="13"/>
      <c r="AW90" s="13"/>
      <c r="AX90" s="13"/>
      <c r="AY90" s="13"/>
      <c r="AZ90" s="13"/>
      <c r="BA90" s="13"/>
      <c r="BB90" s="13"/>
    </row>
    <row r="91" spans="1:54" ht="15.75" customHeight="1" x14ac:dyDescent="0.3">
      <c r="A91" s="24">
        <v>89</v>
      </c>
      <c r="B91" s="24" t="s">
        <v>250</v>
      </c>
      <c r="C91" s="16">
        <v>1118302426</v>
      </c>
      <c r="D91" s="15" t="s">
        <v>251</v>
      </c>
      <c r="E91" s="15" t="s">
        <v>130</v>
      </c>
      <c r="F91" s="15" t="s">
        <v>67</v>
      </c>
      <c r="G91" s="15" t="s">
        <v>149</v>
      </c>
      <c r="H91" s="23">
        <v>45709</v>
      </c>
      <c r="I91" s="23">
        <v>45709</v>
      </c>
      <c r="J91" s="17">
        <v>45918</v>
      </c>
      <c r="K91" s="15">
        <v>207</v>
      </c>
      <c r="L91" s="18">
        <v>14700000</v>
      </c>
      <c r="M91" s="19">
        <v>8</v>
      </c>
      <c r="N91" s="20"/>
      <c r="O91" s="20"/>
      <c r="P91" s="20"/>
      <c r="Q91" s="20">
        <v>1050000</v>
      </c>
      <c r="R91" s="20">
        <v>2100000</v>
      </c>
      <c r="S91" s="21">
        <v>2100000</v>
      </c>
      <c r="T91" s="21">
        <v>2100000</v>
      </c>
      <c r="U91" s="20"/>
      <c r="V91" s="20"/>
      <c r="W91" s="20">
        <v>2100000</v>
      </c>
      <c r="X91" s="20">
        <v>2100000</v>
      </c>
      <c r="Y91" s="20"/>
      <c r="Z91" s="20"/>
      <c r="AA91" s="20">
        <v>2100000</v>
      </c>
      <c r="AB91" s="20"/>
      <c r="AC91" s="20">
        <v>2100000</v>
      </c>
      <c r="AD91" s="20"/>
      <c r="AE91" s="20">
        <v>2100000</v>
      </c>
      <c r="AF91" s="20">
        <v>2100000</v>
      </c>
      <c r="AG91" s="20"/>
      <c r="AH91" s="20">
        <v>1050000</v>
      </c>
      <c r="AI91" s="20"/>
      <c r="AJ91" s="20"/>
      <c r="AK91" s="20">
        <f t="shared" si="1"/>
        <v>0</v>
      </c>
      <c r="AL91" s="20">
        <v>6300000</v>
      </c>
      <c r="AM91" s="13"/>
      <c r="AN91" s="13"/>
      <c r="AO91" s="13"/>
      <c r="AP91" s="13"/>
      <c r="AQ91" s="13" t="s">
        <v>32</v>
      </c>
      <c r="AR91" s="13"/>
      <c r="AS91" s="13"/>
      <c r="AT91" s="13"/>
      <c r="AU91" s="13"/>
      <c r="AV91" s="13"/>
      <c r="AW91" s="13"/>
      <c r="AX91" s="13"/>
      <c r="AY91" s="13"/>
      <c r="AZ91" s="13"/>
      <c r="BA91" s="13"/>
      <c r="BB91" s="13"/>
    </row>
    <row r="92" spans="1:54" ht="15.75" customHeight="1" x14ac:dyDescent="0.3">
      <c r="A92" s="24">
        <v>90</v>
      </c>
      <c r="B92" s="24" t="s">
        <v>91</v>
      </c>
      <c r="C92" s="16" t="s">
        <v>92</v>
      </c>
      <c r="D92" s="15" t="s">
        <v>252</v>
      </c>
      <c r="E92" s="136" t="s">
        <v>94</v>
      </c>
      <c r="F92" s="136" t="s">
        <v>94</v>
      </c>
      <c r="G92" s="136" t="s">
        <v>94</v>
      </c>
      <c r="H92" s="23">
        <v>45721</v>
      </c>
      <c r="I92" s="136" t="s">
        <v>94</v>
      </c>
      <c r="J92" s="136" t="s">
        <v>94</v>
      </c>
      <c r="K92" s="136" t="s">
        <v>94</v>
      </c>
      <c r="L92" s="18"/>
      <c r="M92" s="19"/>
      <c r="N92" s="20"/>
      <c r="O92" s="20"/>
      <c r="P92" s="20"/>
      <c r="Q92" s="20"/>
      <c r="R92" s="20"/>
      <c r="S92" s="20"/>
      <c r="T92" s="20"/>
      <c r="U92" s="20"/>
      <c r="V92" s="20"/>
      <c r="W92" s="20" t="s">
        <v>72</v>
      </c>
      <c r="X92" s="20" t="s">
        <v>72</v>
      </c>
      <c r="Y92" s="20"/>
      <c r="Z92" s="20" t="s">
        <v>72</v>
      </c>
      <c r="AA92" s="20" t="s">
        <v>72</v>
      </c>
      <c r="AB92" s="20"/>
      <c r="AC92" s="20" t="s">
        <v>72</v>
      </c>
      <c r="AD92" s="20"/>
      <c r="AE92" s="20" t="s">
        <v>72</v>
      </c>
      <c r="AF92" s="20"/>
      <c r="AG92" s="20"/>
      <c r="AH92" s="20" t="s">
        <v>72</v>
      </c>
      <c r="AI92" s="20"/>
      <c r="AJ92" s="20"/>
      <c r="AK92" s="20" t="e">
        <f t="shared" si="1"/>
        <v>#VALUE!</v>
      </c>
      <c r="AL92" s="13">
        <v>0</v>
      </c>
      <c r="AM92" s="13"/>
      <c r="AN92" s="13"/>
      <c r="AO92" s="13"/>
      <c r="AP92" s="13"/>
      <c r="AQ92" s="13">
        <v>0</v>
      </c>
      <c r="AR92" s="13"/>
      <c r="AS92" s="13"/>
      <c r="AT92" s="13"/>
      <c r="AU92" s="13"/>
      <c r="AV92" s="13"/>
      <c r="AW92" s="13"/>
      <c r="AX92" s="13"/>
      <c r="AY92" s="13"/>
      <c r="AZ92" s="13"/>
      <c r="BA92" s="13"/>
      <c r="BB92" s="13"/>
    </row>
    <row r="93" spans="1:54" ht="15.75" customHeight="1" x14ac:dyDescent="0.3">
      <c r="A93" s="24">
        <v>91</v>
      </c>
      <c r="B93" s="24" t="s">
        <v>253</v>
      </c>
      <c r="C93" s="16">
        <v>16454399</v>
      </c>
      <c r="D93" s="15" t="s">
        <v>254</v>
      </c>
      <c r="E93" s="15" t="s">
        <v>89</v>
      </c>
      <c r="F93" s="15" t="s">
        <v>30</v>
      </c>
      <c r="G93" s="15" t="s">
        <v>90</v>
      </c>
      <c r="H93" s="23">
        <v>45722</v>
      </c>
      <c r="I93" s="23">
        <v>45722</v>
      </c>
      <c r="J93" s="17">
        <v>45900</v>
      </c>
      <c r="K93" s="15">
        <v>174</v>
      </c>
      <c r="L93" s="18">
        <v>23562000</v>
      </c>
      <c r="M93" s="19">
        <v>6</v>
      </c>
      <c r="N93" s="20"/>
      <c r="O93" s="20"/>
      <c r="P93" s="20"/>
      <c r="Q93" s="20"/>
      <c r="R93" s="20">
        <v>3927000</v>
      </c>
      <c r="S93" s="21">
        <v>3927000</v>
      </c>
      <c r="T93" s="21">
        <v>3927000</v>
      </c>
      <c r="U93" s="20"/>
      <c r="V93" s="20"/>
      <c r="W93" s="20">
        <v>3927000</v>
      </c>
      <c r="X93" s="20">
        <v>3927000</v>
      </c>
      <c r="Y93" s="20"/>
      <c r="Z93" s="20"/>
      <c r="AA93" s="20">
        <v>3927000</v>
      </c>
      <c r="AB93" s="20"/>
      <c r="AC93" s="20" t="s">
        <v>72</v>
      </c>
      <c r="AD93" s="20"/>
      <c r="AE93" s="20" t="s">
        <v>72</v>
      </c>
      <c r="AF93" s="20"/>
      <c r="AG93" s="20"/>
      <c r="AH93" s="20" t="s">
        <v>72</v>
      </c>
      <c r="AI93" s="20"/>
      <c r="AJ93" s="20"/>
      <c r="AK93" s="20" t="e">
        <f t="shared" si="1"/>
        <v>#VALUE!</v>
      </c>
      <c r="AL93" s="13">
        <v>0</v>
      </c>
      <c r="AM93" s="13"/>
      <c r="AN93" s="13"/>
      <c r="AO93" s="13"/>
      <c r="AP93" s="13" t="s">
        <v>370</v>
      </c>
      <c r="AQ93" s="13" t="s">
        <v>43</v>
      </c>
      <c r="AR93" s="13"/>
      <c r="AS93" s="13"/>
      <c r="AT93" s="13"/>
      <c r="AU93" s="13"/>
      <c r="AV93" s="13"/>
      <c r="AW93" s="13"/>
      <c r="AX93" s="13"/>
      <c r="AY93" s="13"/>
      <c r="AZ93" s="13"/>
      <c r="BA93" s="13"/>
      <c r="BB93" s="13"/>
    </row>
    <row r="94" spans="1:54" ht="15.75" customHeight="1" x14ac:dyDescent="0.3">
      <c r="A94" s="24">
        <v>92</v>
      </c>
      <c r="B94" s="24" t="s">
        <v>255</v>
      </c>
      <c r="C94" s="16">
        <v>16461330</v>
      </c>
      <c r="D94" s="15" t="s">
        <v>256</v>
      </c>
      <c r="E94" s="15" t="s">
        <v>257</v>
      </c>
      <c r="F94" s="15" t="s">
        <v>67</v>
      </c>
      <c r="G94" s="15" t="s">
        <v>31</v>
      </c>
      <c r="H94" s="23">
        <v>45726</v>
      </c>
      <c r="I94" s="23">
        <v>45726</v>
      </c>
      <c r="J94" s="17">
        <v>45900</v>
      </c>
      <c r="K94" s="15">
        <v>170</v>
      </c>
      <c r="L94" s="18">
        <v>23562000</v>
      </c>
      <c r="M94" s="19">
        <v>6</v>
      </c>
      <c r="N94" s="20"/>
      <c r="O94" s="20"/>
      <c r="P94" s="20"/>
      <c r="Q94" s="20" t="s">
        <v>72</v>
      </c>
      <c r="R94" s="20">
        <v>3927000</v>
      </c>
      <c r="S94" s="21">
        <v>3927000</v>
      </c>
      <c r="T94" s="21">
        <v>3927000</v>
      </c>
      <c r="U94" s="20"/>
      <c r="V94" s="20"/>
      <c r="W94" s="20">
        <v>3927000</v>
      </c>
      <c r="X94" s="20">
        <v>3927000</v>
      </c>
      <c r="Y94" s="20"/>
      <c r="Z94" s="20"/>
      <c r="AA94" s="20">
        <v>3927000</v>
      </c>
      <c r="AB94" s="20"/>
      <c r="AC94" s="20" t="s">
        <v>72</v>
      </c>
      <c r="AD94" s="20"/>
      <c r="AE94" s="20" t="s">
        <v>72</v>
      </c>
      <c r="AF94" s="20"/>
      <c r="AG94" s="20"/>
      <c r="AH94" s="20" t="s">
        <v>72</v>
      </c>
      <c r="AI94" s="20"/>
      <c r="AJ94" s="20"/>
      <c r="AK94" s="20" t="e">
        <f t="shared" si="1"/>
        <v>#VALUE!</v>
      </c>
      <c r="AL94" s="13">
        <v>0</v>
      </c>
      <c r="AM94" s="13"/>
      <c r="AN94" s="13"/>
      <c r="AO94" s="13"/>
      <c r="AP94" s="13" t="s">
        <v>370</v>
      </c>
      <c r="AQ94" s="13" t="s">
        <v>43</v>
      </c>
      <c r="AR94" s="13"/>
      <c r="AS94" s="13"/>
      <c r="AT94" s="13"/>
      <c r="AU94" s="13"/>
      <c r="AV94" s="13"/>
      <c r="AW94" s="13"/>
      <c r="AX94" s="13"/>
      <c r="AY94" s="13"/>
      <c r="AZ94" s="13"/>
      <c r="BA94" s="13"/>
      <c r="BB94" s="13"/>
    </row>
    <row r="95" spans="1:54" ht="15.75" customHeight="1" x14ac:dyDescent="0.3">
      <c r="A95" s="24">
        <v>93</v>
      </c>
      <c r="B95" s="24" t="s">
        <v>258</v>
      </c>
      <c r="C95" s="16">
        <v>1110284727</v>
      </c>
      <c r="D95" s="15" t="s">
        <v>259</v>
      </c>
      <c r="E95" s="15" t="s">
        <v>62</v>
      </c>
      <c r="F95" s="15" t="s">
        <v>30</v>
      </c>
      <c r="G95" s="15" t="s">
        <v>260</v>
      </c>
      <c r="H95" s="23">
        <v>45726</v>
      </c>
      <c r="I95" s="23">
        <v>45726</v>
      </c>
      <c r="J95" s="17">
        <v>45900</v>
      </c>
      <c r="K95" s="15">
        <v>170</v>
      </c>
      <c r="L95" s="18">
        <v>10800000</v>
      </c>
      <c r="M95" s="19">
        <v>6</v>
      </c>
      <c r="N95" s="20"/>
      <c r="O95" s="20"/>
      <c r="P95" s="20"/>
      <c r="Q95" s="20" t="s">
        <v>72</v>
      </c>
      <c r="R95" s="20">
        <f>'Base datos'!$L95/'Base datos'!$M95</f>
        <v>1800000</v>
      </c>
      <c r="S95" s="21">
        <v>1800000</v>
      </c>
      <c r="T95" s="21" t="s">
        <v>72</v>
      </c>
      <c r="U95" s="20"/>
      <c r="V95" s="20">
        <v>1800000</v>
      </c>
      <c r="W95" s="20">
        <v>1800000</v>
      </c>
      <c r="X95" s="20" t="s">
        <v>72</v>
      </c>
      <c r="Y95" s="20">
        <v>1800000</v>
      </c>
      <c r="Z95" s="20"/>
      <c r="AA95" s="20">
        <v>1800000</v>
      </c>
      <c r="AB95" s="20"/>
      <c r="AC95" s="20" t="s">
        <v>72</v>
      </c>
      <c r="AD95" s="20"/>
      <c r="AE95" s="20" t="s">
        <v>72</v>
      </c>
      <c r="AF95" s="20"/>
      <c r="AG95" s="20"/>
      <c r="AH95" s="20" t="s">
        <v>72</v>
      </c>
      <c r="AI95" s="20"/>
      <c r="AJ95" s="20"/>
      <c r="AK95" s="20" t="e">
        <f t="shared" si="1"/>
        <v>#VALUE!</v>
      </c>
      <c r="AL95" s="13">
        <v>0</v>
      </c>
      <c r="AM95" s="13"/>
      <c r="AN95" s="13"/>
      <c r="AO95" s="13"/>
      <c r="AP95" s="13"/>
      <c r="AQ95" s="13" t="s">
        <v>43</v>
      </c>
      <c r="AR95" s="13"/>
      <c r="AS95" s="13"/>
      <c r="AT95" s="13"/>
      <c r="AU95" s="13"/>
      <c r="AV95" s="13"/>
      <c r="AW95" s="13"/>
      <c r="AX95" s="13"/>
      <c r="AY95" s="13"/>
      <c r="AZ95" s="13"/>
      <c r="BA95" s="13"/>
      <c r="BB95" s="13"/>
    </row>
    <row r="96" spans="1:54" ht="15.75" customHeight="1" x14ac:dyDescent="0.3">
      <c r="A96" s="24">
        <v>94</v>
      </c>
      <c r="B96" s="24" t="s">
        <v>261</v>
      </c>
      <c r="C96" s="16">
        <v>31476980</v>
      </c>
      <c r="D96" s="15" t="s">
        <v>262</v>
      </c>
      <c r="E96" s="15" t="s">
        <v>75</v>
      </c>
      <c r="F96" s="15" t="s">
        <v>76</v>
      </c>
      <c r="G96" s="15" t="s">
        <v>77</v>
      </c>
      <c r="H96" s="23">
        <v>45726</v>
      </c>
      <c r="I96" s="23">
        <v>45726</v>
      </c>
      <c r="J96" s="17">
        <v>45900</v>
      </c>
      <c r="K96" s="15">
        <v>170</v>
      </c>
      <c r="L96" s="18">
        <v>10800000</v>
      </c>
      <c r="M96" s="19">
        <v>6</v>
      </c>
      <c r="N96" s="20"/>
      <c r="O96" s="20"/>
      <c r="P96" s="20"/>
      <c r="Q96" s="20" t="s">
        <v>72</v>
      </c>
      <c r="R96" s="20">
        <v>1800000</v>
      </c>
      <c r="S96" s="21">
        <v>1800000</v>
      </c>
      <c r="T96" s="21">
        <v>1800000</v>
      </c>
      <c r="U96" s="20"/>
      <c r="V96" s="20"/>
      <c r="W96" s="20">
        <v>1800000</v>
      </c>
      <c r="X96" s="20">
        <v>1800000</v>
      </c>
      <c r="Y96" s="20"/>
      <c r="Z96" s="20"/>
      <c r="AA96" s="20">
        <v>1800000</v>
      </c>
      <c r="AB96" s="20"/>
      <c r="AC96" s="20" t="s">
        <v>72</v>
      </c>
      <c r="AD96" s="20"/>
      <c r="AE96" s="20" t="s">
        <v>72</v>
      </c>
      <c r="AF96" s="20"/>
      <c r="AG96" s="20"/>
      <c r="AH96" s="20" t="s">
        <v>72</v>
      </c>
      <c r="AI96" s="20"/>
      <c r="AJ96" s="20"/>
      <c r="AK96" s="20" t="e">
        <f t="shared" si="1"/>
        <v>#VALUE!</v>
      </c>
      <c r="AL96" s="13">
        <v>0</v>
      </c>
      <c r="AM96" s="13"/>
      <c r="AN96" s="13"/>
      <c r="AO96" s="13"/>
      <c r="AP96" s="13" t="s">
        <v>363</v>
      </c>
      <c r="AQ96" s="13" t="s">
        <v>32</v>
      </c>
      <c r="AR96" s="13"/>
      <c r="AS96" s="13"/>
      <c r="AT96" s="13"/>
      <c r="AU96" s="13"/>
      <c r="AV96" s="13"/>
      <c r="AW96" s="13"/>
      <c r="AX96" s="13"/>
      <c r="AY96" s="13"/>
      <c r="AZ96" s="13"/>
      <c r="BA96" s="13"/>
      <c r="BB96" s="13"/>
    </row>
    <row r="97" spans="1:54" ht="15.75" customHeight="1" x14ac:dyDescent="0.3">
      <c r="A97" s="24">
        <v>95</v>
      </c>
      <c r="B97" s="24" t="s">
        <v>263</v>
      </c>
      <c r="C97" s="16">
        <v>1005981426</v>
      </c>
      <c r="D97" s="15" t="s">
        <v>264</v>
      </c>
      <c r="E97" s="15" t="s">
        <v>257</v>
      </c>
      <c r="F97" s="15" t="s">
        <v>67</v>
      </c>
      <c r="G97" s="15" t="s">
        <v>31</v>
      </c>
      <c r="H97" s="23">
        <v>45726</v>
      </c>
      <c r="I97" s="23">
        <v>45726</v>
      </c>
      <c r="J97" s="17">
        <v>45900</v>
      </c>
      <c r="K97" s="15">
        <v>170</v>
      </c>
      <c r="L97" s="18">
        <v>14520000</v>
      </c>
      <c r="M97" s="19">
        <v>6</v>
      </c>
      <c r="N97" s="20"/>
      <c r="O97" s="20"/>
      <c r="P97" s="20"/>
      <c r="Q97" s="20" t="s">
        <v>72</v>
      </c>
      <c r="R97" s="20">
        <f>'Base datos'!$L97/'Base datos'!$M97</f>
        <v>2420000</v>
      </c>
      <c r="S97" s="21">
        <v>2420000</v>
      </c>
      <c r="T97" s="21">
        <v>2420000</v>
      </c>
      <c r="U97" s="20"/>
      <c r="V97" s="20"/>
      <c r="W97" s="20">
        <v>2420000</v>
      </c>
      <c r="X97" s="20">
        <v>2420000</v>
      </c>
      <c r="Y97" s="20"/>
      <c r="Z97" s="20"/>
      <c r="AA97" s="20">
        <v>2420000</v>
      </c>
      <c r="AB97" s="20"/>
      <c r="AC97" s="20" t="s">
        <v>72</v>
      </c>
      <c r="AD97" s="20"/>
      <c r="AE97" s="20" t="s">
        <v>72</v>
      </c>
      <c r="AF97" s="20"/>
      <c r="AG97" s="20"/>
      <c r="AH97" s="20" t="s">
        <v>72</v>
      </c>
      <c r="AI97" s="20"/>
      <c r="AJ97" s="20"/>
      <c r="AK97" s="20" t="e">
        <f t="shared" si="1"/>
        <v>#VALUE!</v>
      </c>
      <c r="AL97" s="13">
        <v>0</v>
      </c>
      <c r="AM97" s="13"/>
      <c r="AN97" s="13"/>
      <c r="AO97" s="13"/>
      <c r="AP97" s="13"/>
      <c r="AQ97" s="13" t="s">
        <v>32</v>
      </c>
      <c r="AR97" s="13"/>
      <c r="AS97" s="13"/>
      <c r="AT97" s="13"/>
      <c r="AU97" s="13"/>
      <c r="AV97" s="13"/>
      <c r="AW97" s="13"/>
      <c r="AX97" s="13"/>
      <c r="AY97" s="13"/>
      <c r="AZ97" s="13"/>
      <c r="BA97" s="13"/>
      <c r="BB97" s="13"/>
    </row>
    <row r="98" spans="1:54" ht="15.75" customHeight="1" x14ac:dyDescent="0.3">
      <c r="A98" s="24">
        <v>96</v>
      </c>
      <c r="B98" s="24" t="s">
        <v>265</v>
      </c>
      <c r="C98" s="16">
        <v>6548639</v>
      </c>
      <c r="D98" s="15" t="s">
        <v>266</v>
      </c>
      <c r="E98" s="15" t="s">
        <v>104</v>
      </c>
      <c r="F98" s="15" t="s">
        <v>30</v>
      </c>
      <c r="G98" s="15" t="s">
        <v>49</v>
      </c>
      <c r="H98" s="23">
        <v>45726</v>
      </c>
      <c r="I98" s="23">
        <v>45726</v>
      </c>
      <c r="J98" s="17">
        <v>45900</v>
      </c>
      <c r="K98" s="15">
        <v>170</v>
      </c>
      <c r="L98" s="18">
        <v>14520000</v>
      </c>
      <c r="M98" s="19">
        <v>6</v>
      </c>
      <c r="N98" s="20"/>
      <c r="O98" s="20"/>
      <c r="P98" s="20"/>
      <c r="Q98" s="20" t="s">
        <v>72</v>
      </c>
      <c r="R98" s="20">
        <v>2420000</v>
      </c>
      <c r="S98" s="21">
        <v>2420000</v>
      </c>
      <c r="T98" s="21" t="s">
        <v>72</v>
      </c>
      <c r="U98" s="20"/>
      <c r="V98" s="21">
        <v>2420000</v>
      </c>
      <c r="W98" s="20">
        <v>2420000</v>
      </c>
      <c r="X98" s="20">
        <v>2420000</v>
      </c>
      <c r="Y98" s="20"/>
      <c r="Z98" s="20"/>
      <c r="AA98" s="20">
        <v>2420000</v>
      </c>
      <c r="AB98" s="20"/>
      <c r="AC98" s="20" t="s">
        <v>72</v>
      </c>
      <c r="AD98" s="20"/>
      <c r="AE98" s="20" t="s">
        <v>72</v>
      </c>
      <c r="AF98" s="20"/>
      <c r="AG98" s="20"/>
      <c r="AH98" s="20" t="s">
        <v>72</v>
      </c>
      <c r="AI98" s="20"/>
      <c r="AJ98" s="20"/>
      <c r="AK98" s="20" t="e">
        <f t="shared" si="1"/>
        <v>#VALUE!</v>
      </c>
      <c r="AL98" s="13">
        <v>0</v>
      </c>
      <c r="AM98" s="13"/>
      <c r="AN98" s="13"/>
      <c r="AO98" s="13"/>
      <c r="AP98" s="13"/>
      <c r="AQ98" s="13" t="s">
        <v>43</v>
      </c>
      <c r="AR98" s="13"/>
      <c r="AS98" s="13"/>
      <c r="AT98" s="13"/>
      <c r="AU98" s="13"/>
      <c r="AV98" s="13"/>
      <c r="AW98" s="13"/>
      <c r="AX98" s="13"/>
      <c r="AY98" s="13"/>
      <c r="AZ98" s="13"/>
      <c r="BA98" s="13"/>
      <c r="BB98" s="13"/>
    </row>
    <row r="99" spans="1:54" ht="15.75" customHeight="1" x14ac:dyDescent="0.3">
      <c r="A99" s="24">
        <v>97</v>
      </c>
      <c r="B99" s="24" t="s">
        <v>267</v>
      </c>
      <c r="C99" s="16">
        <v>1114487494</v>
      </c>
      <c r="D99" s="15" t="s">
        <v>268</v>
      </c>
      <c r="E99" s="15" t="s">
        <v>29</v>
      </c>
      <c r="F99" s="15" t="s">
        <v>30</v>
      </c>
      <c r="G99" s="15" t="s">
        <v>59</v>
      </c>
      <c r="H99" s="23">
        <v>45730</v>
      </c>
      <c r="I99" s="23">
        <v>45730</v>
      </c>
      <c r="J99" s="17">
        <v>45900</v>
      </c>
      <c r="K99" s="15">
        <v>165</v>
      </c>
      <c r="L99" s="18">
        <v>12600000</v>
      </c>
      <c r="M99" s="19">
        <v>6</v>
      </c>
      <c r="N99" s="20"/>
      <c r="O99" s="20"/>
      <c r="P99" s="20"/>
      <c r="Q99" s="20"/>
      <c r="R99" s="20">
        <f>'Base datos'!$L99/'Base datos'!$M99</f>
        <v>2100000</v>
      </c>
      <c r="S99" s="21">
        <v>2100000</v>
      </c>
      <c r="T99" s="21">
        <v>2100000</v>
      </c>
      <c r="U99" s="20"/>
      <c r="V99" s="20"/>
      <c r="W99" s="20">
        <v>2100000</v>
      </c>
      <c r="X99" s="20">
        <v>2100000</v>
      </c>
      <c r="Y99" s="20"/>
      <c r="Z99" s="20"/>
      <c r="AA99" s="20">
        <v>2100000</v>
      </c>
      <c r="AB99" s="20"/>
      <c r="AC99" s="20" t="s">
        <v>72</v>
      </c>
      <c r="AD99" s="20"/>
      <c r="AE99" s="20" t="s">
        <v>72</v>
      </c>
      <c r="AF99" s="20"/>
      <c r="AG99" s="20"/>
      <c r="AH99" s="20" t="s">
        <v>72</v>
      </c>
      <c r="AI99" s="20"/>
      <c r="AJ99" s="20"/>
      <c r="AK99" s="20" t="e">
        <f t="shared" si="1"/>
        <v>#VALUE!</v>
      </c>
      <c r="AL99" s="13">
        <v>0</v>
      </c>
      <c r="AM99" s="13"/>
      <c r="AN99" s="13"/>
      <c r="AO99" s="13"/>
      <c r="AP99" s="13" t="s">
        <v>370</v>
      </c>
      <c r="AQ99" s="13" t="s">
        <v>32</v>
      </c>
      <c r="AR99" s="13"/>
      <c r="AS99" s="13"/>
      <c r="AT99" s="13"/>
      <c r="AU99" s="13"/>
      <c r="AV99" s="13"/>
      <c r="AW99" s="13"/>
      <c r="AX99" s="13"/>
      <c r="AY99" s="13"/>
      <c r="AZ99" s="13"/>
      <c r="BA99" s="13"/>
      <c r="BB99" s="13"/>
    </row>
    <row r="100" spans="1:54" ht="15.75" customHeight="1" x14ac:dyDescent="0.3">
      <c r="A100" s="24">
        <v>98</v>
      </c>
      <c r="B100" s="24" t="s">
        <v>269</v>
      </c>
      <c r="C100" s="16">
        <v>16453016</v>
      </c>
      <c r="D100" s="15" t="s">
        <v>270</v>
      </c>
      <c r="E100" s="15" t="s">
        <v>75</v>
      </c>
      <c r="F100" s="15" t="s">
        <v>76</v>
      </c>
      <c r="G100" s="15" t="s">
        <v>77</v>
      </c>
      <c r="H100" s="23">
        <v>45734</v>
      </c>
      <c r="I100" s="23">
        <v>45370</v>
      </c>
      <c r="J100" s="17">
        <v>45900</v>
      </c>
      <c r="K100" s="15">
        <v>170</v>
      </c>
      <c r="L100" s="18">
        <v>10800000</v>
      </c>
      <c r="M100" s="19">
        <v>6</v>
      </c>
      <c r="N100" s="20"/>
      <c r="O100" s="20"/>
      <c r="P100" s="20"/>
      <c r="Q100" s="20"/>
      <c r="R100" s="20">
        <f>'Base datos'!$L100/'Base datos'!$M100</f>
        <v>1800000</v>
      </c>
      <c r="S100" s="21">
        <v>1800000</v>
      </c>
      <c r="T100" s="21" t="s">
        <v>72</v>
      </c>
      <c r="U100" s="20"/>
      <c r="V100" s="21">
        <v>1800000</v>
      </c>
      <c r="W100" s="20">
        <v>1800000</v>
      </c>
      <c r="X100" s="20">
        <v>1800000</v>
      </c>
      <c r="Y100" s="20"/>
      <c r="Z100" s="20"/>
      <c r="AA100" s="20" t="s">
        <v>72</v>
      </c>
      <c r="AB100" s="20">
        <v>1800000</v>
      </c>
      <c r="AC100" s="20" t="s">
        <v>72</v>
      </c>
      <c r="AD100" s="20"/>
      <c r="AE100" s="20" t="s">
        <v>72</v>
      </c>
      <c r="AF100" s="20"/>
      <c r="AG100" s="20"/>
      <c r="AH100" s="20" t="s">
        <v>72</v>
      </c>
      <c r="AI100" s="20"/>
      <c r="AJ100" s="20"/>
      <c r="AK100" s="20" t="e">
        <f t="shared" si="1"/>
        <v>#VALUE!</v>
      </c>
      <c r="AL100" s="13">
        <v>0</v>
      </c>
      <c r="AM100" s="13"/>
      <c r="AN100" s="13"/>
      <c r="AO100" s="13"/>
      <c r="AP100" s="13" t="s">
        <v>363</v>
      </c>
      <c r="AQ100" s="13" t="s">
        <v>43</v>
      </c>
      <c r="AR100" s="13"/>
      <c r="AS100" s="13"/>
      <c r="AT100" s="13"/>
      <c r="AU100" s="13"/>
      <c r="AV100" s="13"/>
      <c r="AW100" s="13"/>
      <c r="AX100" s="13"/>
      <c r="AY100" s="13"/>
      <c r="AZ100" s="13"/>
      <c r="BA100" s="13"/>
      <c r="BB100" s="13"/>
    </row>
    <row r="101" spans="1:54" ht="15.75" customHeight="1" x14ac:dyDescent="0.3">
      <c r="A101" s="24">
        <v>99</v>
      </c>
      <c r="B101" s="24" t="s">
        <v>271</v>
      </c>
      <c r="C101" s="16">
        <v>1144181364</v>
      </c>
      <c r="D101" s="15" t="s">
        <v>272</v>
      </c>
      <c r="E101" s="15" t="s">
        <v>48</v>
      </c>
      <c r="F101" s="15" t="s">
        <v>30</v>
      </c>
      <c r="G101" s="15" t="s">
        <v>49</v>
      </c>
      <c r="H101" s="23">
        <v>45734</v>
      </c>
      <c r="I101" s="23">
        <v>45734</v>
      </c>
      <c r="J101" s="17">
        <v>45900</v>
      </c>
      <c r="K101" s="15">
        <v>170</v>
      </c>
      <c r="L101" s="18">
        <v>10800000</v>
      </c>
      <c r="M101" s="19">
        <v>6</v>
      </c>
      <c r="N101" s="20"/>
      <c r="O101" s="20"/>
      <c r="P101" s="20"/>
      <c r="Q101" s="20"/>
      <c r="R101" s="20">
        <v>1800000</v>
      </c>
      <c r="S101" s="21">
        <v>1800000</v>
      </c>
      <c r="T101" s="21">
        <v>1800000</v>
      </c>
      <c r="U101" s="20"/>
      <c r="V101" s="20"/>
      <c r="W101" s="20">
        <v>1800000</v>
      </c>
      <c r="X101" s="20">
        <v>1800000</v>
      </c>
      <c r="Y101" s="20"/>
      <c r="Z101" s="20"/>
      <c r="AA101" s="20" t="s">
        <v>72</v>
      </c>
      <c r="AB101" s="20">
        <v>1800000</v>
      </c>
      <c r="AC101" s="20" t="s">
        <v>72</v>
      </c>
      <c r="AD101" s="20"/>
      <c r="AE101" s="20" t="s">
        <v>72</v>
      </c>
      <c r="AF101" s="20"/>
      <c r="AG101" s="20"/>
      <c r="AH101" s="20" t="s">
        <v>72</v>
      </c>
      <c r="AI101" s="20"/>
      <c r="AJ101" s="20"/>
      <c r="AK101" s="20" t="e">
        <f t="shared" si="1"/>
        <v>#VALUE!</v>
      </c>
      <c r="AL101" s="13">
        <v>0</v>
      </c>
      <c r="AM101" s="13"/>
      <c r="AN101" s="13"/>
      <c r="AO101" s="13"/>
      <c r="AP101" s="13" t="s">
        <v>363</v>
      </c>
      <c r="AQ101" s="13" t="s">
        <v>43</v>
      </c>
      <c r="AR101" s="13"/>
      <c r="AS101" s="13"/>
      <c r="AT101" s="13"/>
      <c r="AU101" s="13"/>
      <c r="AV101" s="13"/>
      <c r="AW101" s="13"/>
      <c r="AX101" s="13"/>
      <c r="AY101" s="13"/>
      <c r="AZ101" s="13"/>
      <c r="BA101" s="13"/>
      <c r="BB101" s="13"/>
    </row>
    <row r="102" spans="1:54" ht="15.75" customHeight="1" x14ac:dyDescent="0.3">
      <c r="A102" s="24">
        <v>100</v>
      </c>
      <c r="B102" s="24" t="s">
        <v>273</v>
      </c>
      <c r="C102" s="16">
        <v>1006318644</v>
      </c>
      <c r="D102" s="15" t="s">
        <v>274</v>
      </c>
      <c r="E102" s="15" t="s">
        <v>104</v>
      </c>
      <c r="F102" s="15" t="s">
        <v>30</v>
      </c>
      <c r="G102" s="15" t="s">
        <v>49</v>
      </c>
      <c r="H102" s="23">
        <v>45742</v>
      </c>
      <c r="I102" s="23">
        <v>45742</v>
      </c>
      <c r="J102" s="17">
        <v>45900</v>
      </c>
      <c r="K102" s="15">
        <v>155</v>
      </c>
      <c r="L102" s="18">
        <v>10800000</v>
      </c>
      <c r="M102" s="19">
        <v>6</v>
      </c>
      <c r="N102" s="20"/>
      <c r="O102" s="20"/>
      <c r="P102" s="20"/>
      <c r="Q102" s="20"/>
      <c r="R102" s="20">
        <v>1800000</v>
      </c>
      <c r="S102" s="21">
        <v>1800000</v>
      </c>
      <c r="T102" s="21">
        <v>1800000</v>
      </c>
      <c r="U102" s="20"/>
      <c r="V102" s="20"/>
      <c r="W102" s="20">
        <v>1800000</v>
      </c>
      <c r="X102" s="20">
        <v>1800000</v>
      </c>
      <c r="Y102" s="20"/>
      <c r="Z102" s="20"/>
      <c r="AA102" s="20">
        <v>1800000</v>
      </c>
      <c r="AB102" s="20"/>
      <c r="AC102" s="20" t="s">
        <v>72</v>
      </c>
      <c r="AD102" s="20"/>
      <c r="AE102" s="20" t="s">
        <v>72</v>
      </c>
      <c r="AF102" s="20"/>
      <c r="AG102" s="20"/>
      <c r="AH102" s="20" t="s">
        <v>72</v>
      </c>
      <c r="AI102" s="20"/>
      <c r="AJ102" s="20"/>
      <c r="AK102" s="20" t="e">
        <f t="shared" si="1"/>
        <v>#VALUE!</v>
      </c>
      <c r="AL102" s="13">
        <v>0</v>
      </c>
      <c r="AM102" s="13"/>
      <c r="AN102" s="13"/>
      <c r="AO102" s="13"/>
      <c r="AP102" s="13" t="s">
        <v>363</v>
      </c>
      <c r="AQ102" s="13" t="s">
        <v>43</v>
      </c>
      <c r="AR102" s="13"/>
      <c r="AS102" s="13"/>
      <c r="AT102" s="13"/>
      <c r="AU102" s="13"/>
      <c r="AV102" s="13"/>
      <c r="AW102" s="13"/>
      <c r="AX102" s="13"/>
      <c r="AY102" s="13"/>
      <c r="AZ102" s="13"/>
      <c r="BA102" s="13"/>
      <c r="BB102" s="13"/>
    </row>
    <row r="103" spans="1:54" ht="15.75" customHeight="1" x14ac:dyDescent="0.3">
      <c r="A103" s="24">
        <v>101</v>
      </c>
      <c r="B103" s="24" t="s">
        <v>275</v>
      </c>
      <c r="C103" s="16">
        <v>94403861</v>
      </c>
      <c r="D103" s="15" t="s">
        <v>276</v>
      </c>
      <c r="E103" s="15" t="s">
        <v>130</v>
      </c>
      <c r="F103" s="15" t="s">
        <v>67</v>
      </c>
      <c r="G103" s="15" t="s">
        <v>149</v>
      </c>
      <c r="H103" s="23">
        <v>45743</v>
      </c>
      <c r="I103" s="23">
        <v>45744</v>
      </c>
      <c r="J103" s="17">
        <v>45924</v>
      </c>
      <c r="K103" s="15">
        <v>184</v>
      </c>
      <c r="L103" s="18">
        <v>12600000</v>
      </c>
      <c r="M103" s="19"/>
      <c r="N103" s="20"/>
      <c r="O103" s="20"/>
      <c r="P103" s="20"/>
      <c r="Q103" s="20"/>
      <c r="R103" s="20"/>
      <c r="S103" s="21">
        <v>2100000</v>
      </c>
      <c r="T103" s="21">
        <v>2100000</v>
      </c>
      <c r="U103" s="20"/>
      <c r="V103" s="20"/>
      <c r="W103" s="20">
        <v>2100000</v>
      </c>
      <c r="X103" s="20">
        <v>2100000</v>
      </c>
      <c r="Y103" s="20"/>
      <c r="Z103" s="20"/>
      <c r="AA103" s="20">
        <v>2100000</v>
      </c>
      <c r="AB103" s="20"/>
      <c r="AC103" s="20">
        <v>2100000</v>
      </c>
      <c r="AD103" s="20"/>
      <c r="AE103" s="20">
        <v>2100000</v>
      </c>
      <c r="AF103" s="20">
        <v>2100000</v>
      </c>
      <c r="AG103" s="20"/>
      <c r="AH103" s="20">
        <v>2100000</v>
      </c>
      <c r="AI103" s="20"/>
      <c r="AJ103" s="20"/>
      <c r="AK103" s="20">
        <f t="shared" si="1"/>
        <v>0</v>
      </c>
      <c r="AL103" s="20">
        <v>6300000</v>
      </c>
      <c r="AM103" s="13"/>
      <c r="AN103" s="13"/>
      <c r="AO103" s="13"/>
      <c r="AP103" s="13"/>
      <c r="AQ103" s="13" t="s">
        <v>43</v>
      </c>
      <c r="AR103" s="13"/>
      <c r="AS103" s="13"/>
      <c r="AT103" s="13"/>
      <c r="AU103" s="13"/>
      <c r="AV103" s="13"/>
      <c r="AW103" s="13"/>
      <c r="AX103" s="13"/>
      <c r="AY103" s="13"/>
      <c r="AZ103" s="13"/>
      <c r="BA103" s="13"/>
      <c r="BB103" s="13"/>
    </row>
    <row r="104" spans="1:54" ht="15.75" customHeight="1" x14ac:dyDescent="0.3">
      <c r="A104" s="24">
        <v>102</v>
      </c>
      <c r="B104" s="24" t="s">
        <v>277</v>
      </c>
      <c r="C104" s="39">
        <v>1005897145</v>
      </c>
      <c r="D104" s="15" t="s">
        <v>278</v>
      </c>
      <c r="E104" s="15" t="s">
        <v>130</v>
      </c>
      <c r="F104" s="15" t="s">
        <v>67</v>
      </c>
      <c r="G104" s="15"/>
      <c r="H104" s="23">
        <v>45754</v>
      </c>
      <c r="I104" s="23">
        <v>45754</v>
      </c>
      <c r="J104" s="17">
        <v>45652</v>
      </c>
      <c r="K104" s="15">
        <v>203</v>
      </c>
      <c r="L104" s="18">
        <v>14700000</v>
      </c>
      <c r="M104" s="19">
        <v>7</v>
      </c>
      <c r="N104" s="20"/>
      <c r="O104" s="20"/>
      <c r="P104" s="20"/>
      <c r="Q104" s="20"/>
      <c r="R104" s="20"/>
      <c r="S104" s="21">
        <v>2100000</v>
      </c>
      <c r="T104" s="21">
        <v>2100000</v>
      </c>
      <c r="U104" s="20"/>
      <c r="V104" s="20"/>
      <c r="W104" s="20">
        <v>2100000</v>
      </c>
      <c r="X104" s="20">
        <v>2100000</v>
      </c>
      <c r="Y104" s="20"/>
      <c r="Z104" s="20"/>
      <c r="AA104" s="20">
        <v>2100000</v>
      </c>
      <c r="AB104" s="20"/>
      <c r="AC104" s="20">
        <v>2100000</v>
      </c>
      <c r="AD104" s="20"/>
      <c r="AE104" s="20">
        <v>2100000</v>
      </c>
      <c r="AF104" s="20">
        <v>2100000</v>
      </c>
      <c r="AG104" s="20"/>
      <c r="AH104" s="20" t="s">
        <v>72</v>
      </c>
      <c r="AI104" s="20">
        <v>2100000</v>
      </c>
      <c r="AJ104" s="20"/>
      <c r="AK104" s="20" t="e">
        <f t="shared" si="1"/>
        <v>#VALUE!</v>
      </c>
      <c r="AL104" s="20">
        <v>4200000</v>
      </c>
      <c r="AM104" s="13"/>
      <c r="AN104" s="13"/>
      <c r="AO104" s="13"/>
      <c r="AP104" s="13"/>
      <c r="AQ104" s="13" t="s">
        <v>43</v>
      </c>
      <c r="AR104" s="13">
        <f>2100000*3</f>
        <v>6300000</v>
      </c>
      <c r="AS104" s="13"/>
      <c r="AT104" s="13"/>
      <c r="AU104" s="13"/>
      <c r="AV104" s="13"/>
      <c r="AW104" s="13"/>
      <c r="AX104" s="13"/>
      <c r="AY104" s="13"/>
      <c r="AZ104" s="13"/>
      <c r="BA104" s="13"/>
      <c r="BB104" s="13"/>
    </row>
    <row r="105" spans="1:54" ht="15.75" customHeight="1" x14ac:dyDescent="0.3">
      <c r="A105" s="24">
        <v>103</v>
      </c>
      <c r="B105" s="24" t="s">
        <v>371</v>
      </c>
      <c r="C105" s="16"/>
      <c r="D105" s="15" t="s">
        <v>372</v>
      </c>
      <c r="E105" s="136" t="s">
        <v>94</v>
      </c>
      <c r="F105" s="136" t="s">
        <v>373</v>
      </c>
      <c r="G105" s="136" t="s">
        <v>94</v>
      </c>
      <c r="H105" s="23"/>
      <c r="I105" s="136" t="s">
        <v>94</v>
      </c>
      <c r="J105" s="136" t="s">
        <v>94</v>
      </c>
      <c r="K105" s="136" t="s">
        <v>94</v>
      </c>
      <c r="L105" s="18"/>
      <c r="M105" s="19"/>
      <c r="N105" s="20"/>
      <c r="O105" s="20"/>
      <c r="P105" s="20"/>
      <c r="Q105" s="20"/>
      <c r="R105" s="20"/>
      <c r="S105" s="20"/>
      <c r="T105" s="20"/>
      <c r="U105" s="21"/>
      <c r="V105" s="20"/>
      <c r="W105" s="20"/>
      <c r="X105" s="20"/>
      <c r="Y105" s="20"/>
      <c r="Z105" s="20"/>
      <c r="AA105" s="20"/>
      <c r="AB105" s="20"/>
      <c r="AC105" s="20"/>
      <c r="AD105" s="20"/>
      <c r="AE105" s="20" t="s">
        <v>72</v>
      </c>
      <c r="AF105" s="20"/>
      <c r="AG105" s="20"/>
      <c r="AH105" s="20" t="s">
        <v>72</v>
      </c>
      <c r="AI105" s="20"/>
      <c r="AJ105" s="20"/>
      <c r="AK105" s="20" t="e">
        <f t="shared" si="1"/>
        <v>#VALUE!</v>
      </c>
      <c r="AL105" s="13">
        <v>0</v>
      </c>
      <c r="AM105" s="13"/>
      <c r="AN105" s="13"/>
      <c r="AO105" s="13"/>
      <c r="AP105" s="13"/>
      <c r="AQ105" s="13"/>
      <c r="AR105" s="13"/>
      <c r="AS105" s="13"/>
      <c r="AT105" s="13"/>
      <c r="AU105" s="13"/>
      <c r="AV105" s="13"/>
      <c r="AW105" s="13"/>
      <c r="AX105" s="13"/>
      <c r="AY105" s="13"/>
      <c r="AZ105" s="13"/>
      <c r="BA105" s="13"/>
      <c r="BB105" s="13"/>
    </row>
    <row r="106" spans="1:54" ht="15.75" customHeight="1" x14ac:dyDescent="0.3">
      <c r="A106" s="24">
        <v>104</v>
      </c>
      <c r="B106" s="24" t="s">
        <v>374</v>
      </c>
      <c r="C106" s="16">
        <v>1118304969</v>
      </c>
      <c r="D106" s="15" t="s">
        <v>280</v>
      </c>
      <c r="E106" s="15" t="s">
        <v>281</v>
      </c>
      <c r="F106" s="15" t="s">
        <v>67</v>
      </c>
      <c r="G106" s="15"/>
      <c r="H106" s="23">
        <v>45796</v>
      </c>
      <c r="I106" s="23">
        <v>45796</v>
      </c>
      <c r="J106" s="17">
        <v>46021</v>
      </c>
      <c r="K106" s="15">
        <v>176</v>
      </c>
      <c r="L106" s="18">
        <v>14520000</v>
      </c>
      <c r="M106" s="19">
        <v>5</v>
      </c>
      <c r="N106" s="20"/>
      <c r="O106" s="20"/>
      <c r="P106" s="20"/>
      <c r="Q106" s="20"/>
      <c r="R106" s="20"/>
      <c r="S106" s="20"/>
      <c r="T106" s="20"/>
      <c r="U106" s="21">
        <v>1210000</v>
      </c>
      <c r="V106" s="20"/>
      <c r="W106" s="20">
        <v>2420000</v>
      </c>
      <c r="X106" s="20">
        <v>2420000</v>
      </c>
      <c r="Y106" s="20"/>
      <c r="Z106" s="20"/>
      <c r="AA106" s="20">
        <v>2420000</v>
      </c>
      <c r="AB106" s="20"/>
      <c r="AC106" s="20">
        <v>2420000</v>
      </c>
      <c r="AD106" s="20"/>
      <c r="AE106" s="20">
        <v>2420000</v>
      </c>
      <c r="AF106" s="20">
        <v>2420000</v>
      </c>
      <c r="AG106" s="20"/>
      <c r="AH106" s="20" t="s">
        <v>72</v>
      </c>
      <c r="AI106" s="20"/>
      <c r="AJ106" s="20">
        <v>2420000</v>
      </c>
      <c r="AK106" s="20" t="e">
        <f t="shared" si="1"/>
        <v>#VALUE!</v>
      </c>
      <c r="AL106" s="20">
        <v>3630000</v>
      </c>
      <c r="AM106" s="13"/>
      <c r="AN106" s="13"/>
      <c r="AO106" s="13"/>
      <c r="AP106" s="13"/>
      <c r="AQ106" s="13" t="s">
        <v>32</v>
      </c>
      <c r="AR106" s="13"/>
      <c r="AS106" s="13"/>
      <c r="AT106" s="13"/>
      <c r="AU106" s="13"/>
      <c r="AV106" s="13"/>
      <c r="AW106" s="13"/>
      <c r="AX106" s="13"/>
      <c r="AY106" s="13"/>
      <c r="AZ106" s="13"/>
      <c r="BA106" s="13"/>
      <c r="BB106" s="13"/>
    </row>
    <row r="107" spans="1:54" ht="15.75" customHeight="1" x14ac:dyDescent="0.3">
      <c r="A107" s="24">
        <v>105</v>
      </c>
      <c r="B107" s="91" t="s">
        <v>375</v>
      </c>
      <c r="C107" s="16"/>
      <c r="D107" s="15" t="s">
        <v>376</v>
      </c>
      <c r="E107" s="136" t="s">
        <v>94</v>
      </c>
      <c r="F107" s="136" t="s">
        <v>377</v>
      </c>
      <c r="G107" s="136" t="s">
        <v>94</v>
      </c>
      <c r="H107" s="23"/>
      <c r="I107" s="136" t="s">
        <v>94</v>
      </c>
      <c r="J107" s="136" t="s">
        <v>94</v>
      </c>
      <c r="K107" s="136" t="s">
        <v>94</v>
      </c>
      <c r="L107" s="18"/>
      <c r="M107" s="19"/>
      <c r="N107" s="20"/>
      <c r="O107" s="20"/>
      <c r="P107" s="20"/>
      <c r="Q107" s="20"/>
      <c r="R107" s="20"/>
      <c r="S107" s="20"/>
      <c r="T107" s="20"/>
      <c r="U107" s="20"/>
      <c r="V107" s="20"/>
      <c r="W107" s="20"/>
      <c r="X107" s="20"/>
      <c r="Y107" s="20"/>
      <c r="Z107" s="20"/>
      <c r="AA107" s="20"/>
      <c r="AB107" s="20"/>
      <c r="AC107" s="20"/>
      <c r="AD107" s="20"/>
      <c r="AE107" s="20" t="s">
        <v>72</v>
      </c>
      <c r="AF107" s="20"/>
      <c r="AG107" s="20"/>
      <c r="AH107" s="20" t="s">
        <v>72</v>
      </c>
      <c r="AI107" s="20"/>
      <c r="AJ107" s="20"/>
      <c r="AK107" s="20" t="e">
        <f t="shared" si="1"/>
        <v>#VALUE!</v>
      </c>
      <c r="AL107" s="13">
        <v>0</v>
      </c>
      <c r="AM107" s="13"/>
      <c r="AN107" s="13"/>
      <c r="AO107" s="13"/>
      <c r="AP107" s="13"/>
      <c r="AQ107" s="13"/>
      <c r="AR107" s="13"/>
      <c r="AS107" s="13"/>
      <c r="AT107" s="13"/>
      <c r="AU107" s="13"/>
      <c r="AV107" s="13"/>
      <c r="AW107" s="13"/>
      <c r="AX107" s="13"/>
      <c r="AY107" s="13"/>
      <c r="AZ107" s="13"/>
      <c r="BA107" s="13"/>
      <c r="BB107" s="13"/>
    </row>
    <row r="108" spans="1:54" ht="15.75" customHeight="1" x14ac:dyDescent="0.3">
      <c r="A108" s="24">
        <v>106</v>
      </c>
      <c r="B108" s="24" t="s">
        <v>282</v>
      </c>
      <c r="C108" s="16">
        <v>1118298912</v>
      </c>
      <c r="D108" s="15" t="s">
        <v>283</v>
      </c>
      <c r="E108" s="15" t="s">
        <v>130</v>
      </c>
      <c r="F108" s="15" t="s">
        <v>67</v>
      </c>
      <c r="G108" s="15"/>
      <c r="H108" s="23">
        <v>45812</v>
      </c>
      <c r="I108" s="23">
        <v>45812</v>
      </c>
      <c r="J108" s="17">
        <v>45870</v>
      </c>
      <c r="K108" s="15">
        <v>60</v>
      </c>
      <c r="L108" s="18">
        <v>4200000</v>
      </c>
      <c r="M108" s="19">
        <v>2</v>
      </c>
      <c r="N108" s="20"/>
      <c r="O108" s="20"/>
      <c r="P108" s="20"/>
      <c r="Q108" s="20"/>
      <c r="R108" s="20"/>
      <c r="S108" s="20"/>
      <c r="T108" s="20"/>
      <c r="U108" s="20"/>
      <c r="V108" s="20"/>
      <c r="W108" s="20">
        <v>2100000</v>
      </c>
      <c r="X108" s="20">
        <v>2100000</v>
      </c>
      <c r="Y108" s="20"/>
      <c r="Z108" s="20" t="s">
        <v>72</v>
      </c>
      <c r="AA108" s="20" t="s">
        <v>72</v>
      </c>
      <c r="AB108" s="20"/>
      <c r="AC108" s="20"/>
      <c r="AD108" s="20"/>
      <c r="AE108" s="20" t="s">
        <v>72</v>
      </c>
      <c r="AF108" s="20"/>
      <c r="AG108" s="20"/>
      <c r="AH108" s="20" t="s">
        <v>72</v>
      </c>
      <c r="AI108" s="20"/>
      <c r="AJ108" s="20"/>
      <c r="AK108" s="20" t="e">
        <f t="shared" si="1"/>
        <v>#VALUE!</v>
      </c>
      <c r="AL108" s="13">
        <v>0</v>
      </c>
      <c r="AM108" s="13"/>
      <c r="AN108" s="13"/>
      <c r="AO108" s="13"/>
      <c r="AP108" s="13"/>
      <c r="AQ108" s="13" t="s">
        <v>43</v>
      </c>
      <c r="AR108" s="13"/>
      <c r="AS108" s="13"/>
      <c r="AT108" s="13"/>
      <c r="AU108" s="13"/>
      <c r="AV108" s="13"/>
      <c r="AW108" s="13"/>
      <c r="AX108" s="13"/>
      <c r="AY108" s="13"/>
      <c r="AZ108" s="13"/>
      <c r="BA108" s="13"/>
      <c r="BB108" s="13"/>
    </row>
    <row r="109" spans="1:54" ht="15.75" customHeight="1" x14ac:dyDescent="0.3">
      <c r="A109" s="24">
        <v>107</v>
      </c>
      <c r="B109" s="24" t="s">
        <v>375</v>
      </c>
      <c r="C109" s="16"/>
      <c r="D109" s="15" t="s">
        <v>378</v>
      </c>
      <c r="E109" s="136" t="s">
        <v>94</v>
      </c>
      <c r="F109" s="136" t="s">
        <v>379</v>
      </c>
      <c r="G109" s="136" t="s">
        <v>94</v>
      </c>
      <c r="H109" s="23"/>
      <c r="I109" s="136" t="s">
        <v>94</v>
      </c>
      <c r="J109" s="136" t="s">
        <v>94</v>
      </c>
      <c r="K109" s="136" t="s">
        <v>94</v>
      </c>
      <c r="L109" s="18"/>
      <c r="M109" s="19"/>
      <c r="N109" s="20"/>
      <c r="O109" s="20"/>
      <c r="P109" s="20"/>
      <c r="Q109" s="20"/>
      <c r="R109" s="20"/>
      <c r="S109" s="20"/>
      <c r="T109" s="20"/>
      <c r="U109" s="20"/>
      <c r="V109" s="20"/>
      <c r="W109" s="20"/>
      <c r="X109" s="20"/>
      <c r="Y109" s="20"/>
      <c r="Z109" s="20"/>
      <c r="AA109" s="20"/>
      <c r="AB109" s="20"/>
      <c r="AC109" s="20"/>
      <c r="AD109" s="20"/>
      <c r="AE109" s="20" t="s">
        <v>72</v>
      </c>
      <c r="AF109" s="20"/>
      <c r="AG109" s="20"/>
      <c r="AH109" s="20" t="s">
        <v>72</v>
      </c>
      <c r="AI109" s="20"/>
      <c r="AJ109" s="20"/>
      <c r="AK109" s="20" t="e">
        <f t="shared" si="1"/>
        <v>#VALUE!</v>
      </c>
      <c r="AL109" s="13">
        <v>0</v>
      </c>
      <c r="AM109" s="13"/>
      <c r="AN109" s="13"/>
      <c r="AO109" s="13"/>
      <c r="AP109" s="13"/>
      <c r="AQ109" s="13"/>
      <c r="AR109" s="13"/>
      <c r="AS109" s="13"/>
      <c r="AT109" s="13"/>
      <c r="AU109" s="13"/>
      <c r="AV109" s="13"/>
      <c r="AW109" s="13"/>
      <c r="AX109" s="13"/>
      <c r="AY109" s="13"/>
      <c r="AZ109" s="13"/>
      <c r="BA109" s="13"/>
      <c r="BB109" s="13"/>
    </row>
    <row r="110" spans="1:54" ht="15.75" customHeight="1" x14ac:dyDescent="0.3">
      <c r="A110" s="24">
        <v>108</v>
      </c>
      <c r="B110" s="139" t="s">
        <v>380</v>
      </c>
      <c r="C110" s="16"/>
      <c r="D110" s="15" t="s">
        <v>381</v>
      </c>
      <c r="E110" s="136" t="s">
        <v>94</v>
      </c>
      <c r="F110" s="24"/>
      <c r="G110" s="136" t="s">
        <v>94</v>
      </c>
      <c r="H110" s="23"/>
      <c r="I110" s="136" t="s">
        <v>94</v>
      </c>
      <c r="J110" s="136" t="s">
        <v>94</v>
      </c>
      <c r="K110" s="136" t="s">
        <v>94</v>
      </c>
      <c r="L110" s="18"/>
      <c r="M110" s="19"/>
      <c r="N110" s="20"/>
      <c r="O110" s="20"/>
      <c r="P110" s="20"/>
      <c r="Q110" s="20"/>
      <c r="R110" s="20"/>
      <c r="S110" s="20"/>
      <c r="T110" s="20"/>
      <c r="U110" s="20"/>
      <c r="V110" s="20"/>
      <c r="W110" s="20"/>
      <c r="X110" s="20"/>
      <c r="Y110" s="20"/>
      <c r="Z110" s="20"/>
      <c r="AA110" s="20"/>
      <c r="AB110" s="20"/>
      <c r="AC110" s="20"/>
      <c r="AD110" s="20"/>
      <c r="AE110" s="20" t="s">
        <v>72</v>
      </c>
      <c r="AF110" s="20"/>
      <c r="AG110" s="20"/>
      <c r="AH110" s="20" t="s">
        <v>72</v>
      </c>
      <c r="AI110" s="20"/>
      <c r="AJ110" s="20"/>
      <c r="AK110" s="20" t="e">
        <f t="shared" si="1"/>
        <v>#VALUE!</v>
      </c>
      <c r="AL110" s="13">
        <v>0</v>
      </c>
      <c r="AM110" s="13"/>
      <c r="AN110" s="13"/>
      <c r="AO110" s="13"/>
      <c r="AP110" s="13"/>
      <c r="AQ110" s="13"/>
      <c r="AR110" s="13"/>
      <c r="AS110" s="13"/>
      <c r="AT110" s="13"/>
      <c r="AU110" s="13"/>
      <c r="AV110" s="13"/>
      <c r="AW110" s="13"/>
      <c r="AX110" s="13"/>
      <c r="AY110" s="13"/>
      <c r="AZ110" s="13"/>
      <c r="BA110" s="13"/>
      <c r="BB110" s="13"/>
    </row>
    <row r="111" spans="1:54" ht="15.75" customHeight="1" x14ac:dyDescent="0.3">
      <c r="A111" s="24">
        <v>109</v>
      </c>
      <c r="B111" s="24" t="s">
        <v>382</v>
      </c>
      <c r="C111" s="16">
        <v>1192784723</v>
      </c>
      <c r="D111" s="24" t="s">
        <v>383</v>
      </c>
      <c r="E111" s="15" t="s">
        <v>130</v>
      </c>
      <c r="F111" s="15" t="s">
        <v>67</v>
      </c>
      <c r="G111" s="15" t="s">
        <v>149</v>
      </c>
      <c r="H111" s="23">
        <v>45883</v>
      </c>
      <c r="I111" s="23">
        <v>45884</v>
      </c>
      <c r="J111" s="17">
        <v>46017</v>
      </c>
      <c r="K111" s="15">
        <v>135</v>
      </c>
      <c r="L111" s="18">
        <v>10500000</v>
      </c>
      <c r="M111" s="19">
        <v>5</v>
      </c>
      <c r="N111" s="20"/>
      <c r="O111" s="20"/>
      <c r="P111" s="20"/>
      <c r="Q111" s="20"/>
      <c r="R111" s="20"/>
      <c r="S111" s="20"/>
      <c r="T111" s="20"/>
      <c r="U111" s="20"/>
      <c r="V111" s="20"/>
      <c r="W111" s="20"/>
      <c r="X111" s="20"/>
      <c r="Y111" s="20"/>
      <c r="Z111" s="20"/>
      <c r="AA111" s="20"/>
      <c r="AB111" s="20">
        <v>2100000</v>
      </c>
      <c r="AC111" s="20">
        <v>2100000</v>
      </c>
      <c r="AD111" s="20"/>
      <c r="AE111" s="20">
        <v>2100000</v>
      </c>
      <c r="AF111" s="20">
        <v>2100000</v>
      </c>
      <c r="AG111" s="20"/>
      <c r="AH111" s="20" t="s">
        <v>72</v>
      </c>
      <c r="AI111" s="20">
        <v>2100000</v>
      </c>
      <c r="AJ111" s="20"/>
      <c r="AK111" s="20" t="e">
        <f t="shared" si="1"/>
        <v>#VALUE!</v>
      </c>
      <c r="AL111" s="13">
        <v>0</v>
      </c>
      <c r="AM111" s="13"/>
      <c r="AN111" s="13"/>
      <c r="AO111" s="13"/>
      <c r="AP111" s="13"/>
      <c r="AQ111" s="13" t="s">
        <v>384</v>
      </c>
      <c r="AR111" s="13"/>
      <c r="AS111" s="13"/>
      <c r="AT111" s="13"/>
      <c r="AU111" s="13"/>
      <c r="AV111" s="13"/>
      <c r="AW111" s="13"/>
      <c r="AX111" s="13"/>
      <c r="AY111" s="13"/>
      <c r="AZ111" s="13"/>
      <c r="BA111" s="13"/>
      <c r="BB111" s="13"/>
    </row>
    <row r="112" spans="1:54" ht="15.75" customHeight="1" x14ac:dyDescent="0.3">
      <c r="A112" s="24">
        <v>110</v>
      </c>
      <c r="B112" s="24" t="s">
        <v>237</v>
      </c>
      <c r="C112" s="16">
        <v>31480169</v>
      </c>
      <c r="D112" s="24" t="s">
        <v>385</v>
      </c>
      <c r="E112" s="15" t="s">
        <v>257</v>
      </c>
      <c r="F112" s="15" t="s">
        <v>67</v>
      </c>
      <c r="G112" s="15"/>
      <c r="H112" s="23">
        <v>45895</v>
      </c>
      <c r="I112" s="23">
        <v>45897</v>
      </c>
      <c r="J112" s="17">
        <v>46020</v>
      </c>
      <c r="K112" s="15">
        <v>123</v>
      </c>
      <c r="L112" s="18">
        <v>19635000</v>
      </c>
      <c r="M112" s="19">
        <v>5</v>
      </c>
      <c r="N112" s="20"/>
      <c r="O112" s="20"/>
      <c r="P112" s="20"/>
      <c r="Q112" s="20"/>
      <c r="R112" s="20"/>
      <c r="S112" s="20"/>
      <c r="T112" s="20"/>
      <c r="U112" s="20"/>
      <c r="V112" s="20"/>
      <c r="W112" s="20"/>
      <c r="X112" s="20"/>
      <c r="Y112" s="20"/>
      <c r="Z112" s="20"/>
      <c r="AA112" s="20"/>
      <c r="AB112" s="20">
        <v>3927000</v>
      </c>
      <c r="AC112" s="20">
        <v>3927000</v>
      </c>
      <c r="AD112" s="20"/>
      <c r="AE112" s="20">
        <v>3927000</v>
      </c>
      <c r="AF112" s="20">
        <v>3927000</v>
      </c>
      <c r="AG112" s="20"/>
      <c r="AH112" s="20" t="s">
        <v>72</v>
      </c>
      <c r="AI112" s="20"/>
      <c r="AJ112" s="20">
        <v>3927000</v>
      </c>
      <c r="AK112" s="20" t="e">
        <f t="shared" si="1"/>
        <v>#VALUE!</v>
      </c>
      <c r="AL112" s="13">
        <v>0</v>
      </c>
      <c r="AM112" s="13"/>
      <c r="AN112" s="13"/>
      <c r="AO112" s="13"/>
      <c r="AP112" s="13"/>
      <c r="AQ112" s="13" t="s">
        <v>169</v>
      </c>
      <c r="AR112" s="13"/>
      <c r="AS112" s="13"/>
      <c r="AT112" s="13"/>
      <c r="AU112" s="13"/>
      <c r="AV112" s="13"/>
      <c r="AW112" s="13"/>
      <c r="AX112" s="13"/>
      <c r="AY112" s="13"/>
      <c r="AZ112" s="13"/>
      <c r="BA112" s="13"/>
      <c r="BB112" s="13"/>
    </row>
    <row r="113" spans="1:54" ht="15.75" customHeight="1" x14ac:dyDescent="0.3">
      <c r="A113" s="24">
        <v>111</v>
      </c>
      <c r="B113" s="24" t="s">
        <v>386</v>
      </c>
      <c r="C113" s="16">
        <v>67005983</v>
      </c>
      <c r="D113" s="24" t="s">
        <v>387</v>
      </c>
      <c r="E113" s="15" t="s">
        <v>236</v>
      </c>
      <c r="F113" s="15" t="s">
        <v>67</v>
      </c>
      <c r="G113" s="15"/>
      <c r="H113" s="140">
        <v>45898</v>
      </c>
      <c r="I113" s="140">
        <v>45898</v>
      </c>
      <c r="J113" s="140">
        <v>46009</v>
      </c>
      <c r="K113" s="24">
        <v>110</v>
      </c>
      <c r="L113" s="18">
        <v>15708000</v>
      </c>
      <c r="M113" s="19">
        <v>5</v>
      </c>
      <c r="N113" s="20"/>
      <c r="O113" s="20"/>
      <c r="P113" s="20"/>
      <c r="Q113" s="20"/>
      <c r="R113" s="20"/>
      <c r="S113" s="20"/>
      <c r="T113" s="20"/>
      <c r="U113" s="20"/>
      <c r="V113" s="20"/>
      <c r="W113" s="20"/>
      <c r="X113" s="20"/>
      <c r="Y113" s="20"/>
      <c r="Z113" s="20"/>
      <c r="AA113" s="20"/>
      <c r="AB113" s="20">
        <v>1963500</v>
      </c>
      <c r="AC113" s="20">
        <v>3927000</v>
      </c>
      <c r="AD113" s="20"/>
      <c r="AE113" s="20">
        <v>3927000</v>
      </c>
      <c r="AF113" s="20">
        <v>3927000</v>
      </c>
      <c r="AG113" s="20"/>
      <c r="AH113" s="20">
        <v>1963500</v>
      </c>
      <c r="AI113" s="20"/>
      <c r="AJ113" s="20"/>
      <c r="AK113" s="20">
        <f t="shared" si="1"/>
        <v>0</v>
      </c>
      <c r="AL113" s="13">
        <v>0</v>
      </c>
      <c r="AM113" s="13"/>
      <c r="AN113" s="13"/>
      <c r="AO113" s="13"/>
      <c r="AP113" s="13"/>
      <c r="AQ113" s="13" t="s">
        <v>169</v>
      </c>
      <c r="AR113" s="13"/>
      <c r="AS113" s="13"/>
      <c r="AT113" s="13"/>
      <c r="AU113" s="13"/>
      <c r="AV113" s="13"/>
      <c r="AW113" s="13"/>
      <c r="AX113" s="13"/>
      <c r="AY113" s="13"/>
      <c r="AZ113" s="13"/>
      <c r="BA113" s="13"/>
      <c r="BB113" s="13"/>
    </row>
    <row r="114" spans="1:54" ht="15.75" customHeight="1" x14ac:dyDescent="0.3">
      <c r="A114" s="24">
        <v>112</v>
      </c>
      <c r="B114" s="24" t="s">
        <v>388</v>
      </c>
      <c r="C114" s="16">
        <v>80210741</v>
      </c>
      <c r="D114" s="24" t="s">
        <v>389</v>
      </c>
      <c r="E114" s="15" t="s">
        <v>247</v>
      </c>
      <c r="F114" s="15" t="s">
        <v>67</v>
      </c>
      <c r="G114" s="15"/>
      <c r="H114" s="140">
        <v>45898</v>
      </c>
      <c r="I114" s="140">
        <v>45897</v>
      </c>
      <c r="J114" s="140">
        <v>46009</v>
      </c>
      <c r="K114" s="24">
        <v>110</v>
      </c>
      <c r="L114" s="18">
        <v>15708000</v>
      </c>
      <c r="M114" s="19">
        <v>5</v>
      </c>
      <c r="N114" s="20"/>
      <c r="O114" s="20"/>
      <c r="P114" s="20"/>
      <c r="Q114" s="20"/>
      <c r="R114" s="20"/>
      <c r="S114" s="20"/>
      <c r="T114" s="20"/>
      <c r="U114" s="20"/>
      <c r="V114" s="20"/>
      <c r="W114" s="20"/>
      <c r="X114" s="20"/>
      <c r="Y114" s="20"/>
      <c r="Z114" s="20"/>
      <c r="AA114" s="20"/>
      <c r="AB114" s="20">
        <v>1963500</v>
      </c>
      <c r="AC114" s="20">
        <v>3927000</v>
      </c>
      <c r="AD114" s="20"/>
      <c r="AE114" s="20">
        <v>3927000</v>
      </c>
      <c r="AF114" s="20">
        <v>3927000</v>
      </c>
      <c r="AG114" s="20"/>
      <c r="AH114" s="20">
        <v>1963500</v>
      </c>
      <c r="AI114" s="20"/>
      <c r="AJ114" s="20"/>
      <c r="AK114" s="20">
        <f t="shared" si="1"/>
        <v>0</v>
      </c>
      <c r="AL114" s="13">
        <v>0</v>
      </c>
      <c r="AM114" s="13"/>
      <c r="AN114" s="13"/>
      <c r="AO114" s="13"/>
      <c r="AP114" s="13"/>
      <c r="AQ114" s="13" t="s">
        <v>384</v>
      </c>
      <c r="AR114" s="13"/>
      <c r="AS114" s="13"/>
      <c r="AT114" s="13"/>
      <c r="AU114" s="13"/>
      <c r="AV114" s="13"/>
      <c r="AW114" s="13"/>
      <c r="AX114" s="13"/>
      <c r="AY114" s="13"/>
      <c r="AZ114" s="13"/>
      <c r="BA114" s="13"/>
      <c r="BB114" s="13"/>
    </row>
    <row r="115" spans="1:54" ht="15.75" customHeight="1" x14ac:dyDescent="0.3">
      <c r="A115" s="24">
        <v>113</v>
      </c>
      <c r="B115" s="24" t="s">
        <v>390</v>
      </c>
      <c r="C115" s="16">
        <v>1118297821</v>
      </c>
      <c r="D115" s="24" t="s">
        <v>391</v>
      </c>
      <c r="E115" s="15" t="s">
        <v>66</v>
      </c>
      <c r="F115" s="15" t="s">
        <v>67</v>
      </c>
      <c r="G115" s="15"/>
      <c r="H115" s="140">
        <v>45898</v>
      </c>
      <c r="I115" s="140">
        <v>47359</v>
      </c>
      <c r="J115" s="140">
        <v>46009</v>
      </c>
      <c r="K115" s="24">
        <v>110</v>
      </c>
      <c r="L115" s="18">
        <v>8400000</v>
      </c>
      <c r="M115" s="19">
        <v>5</v>
      </c>
      <c r="N115" s="20"/>
      <c r="O115" s="20"/>
      <c r="P115" s="20"/>
      <c r="Q115" s="20"/>
      <c r="R115" s="20"/>
      <c r="S115" s="20"/>
      <c r="T115" s="20"/>
      <c r="U115" s="20"/>
      <c r="V115" s="20"/>
      <c r="W115" s="20"/>
      <c r="X115" s="20"/>
      <c r="Y115" s="20"/>
      <c r="Z115" s="20"/>
      <c r="AA115" s="20"/>
      <c r="AB115" s="20">
        <v>1050000</v>
      </c>
      <c r="AC115" s="20">
        <v>2100000</v>
      </c>
      <c r="AD115" s="20"/>
      <c r="AE115" s="20">
        <v>2100000</v>
      </c>
      <c r="AF115" s="20">
        <v>2100000</v>
      </c>
      <c r="AG115" s="20"/>
      <c r="AH115" s="20">
        <v>1050000</v>
      </c>
      <c r="AI115" s="20"/>
      <c r="AJ115" s="20"/>
      <c r="AK115" s="20">
        <f t="shared" si="1"/>
        <v>0</v>
      </c>
      <c r="AL115" s="13">
        <v>0</v>
      </c>
      <c r="AM115" s="13"/>
      <c r="AN115" s="13"/>
      <c r="AO115" s="13"/>
      <c r="AP115" s="13">
        <f>10500000/5</f>
        <v>2100000</v>
      </c>
      <c r="AQ115" s="13" t="s">
        <v>169</v>
      </c>
      <c r="AR115" s="13"/>
      <c r="AS115" s="13"/>
      <c r="AT115" s="13"/>
      <c r="AU115" s="13"/>
      <c r="AV115" s="13"/>
      <c r="AW115" s="13"/>
      <c r="AX115" s="13"/>
      <c r="AY115" s="13"/>
      <c r="AZ115" s="13"/>
      <c r="BA115" s="13"/>
      <c r="BB115" s="13"/>
    </row>
    <row r="116" spans="1:54" ht="15.75" customHeight="1" x14ac:dyDescent="0.3">
      <c r="A116" s="24">
        <v>114</v>
      </c>
      <c r="B116" s="24" t="s">
        <v>392</v>
      </c>
      <c r="C116" s="16">
        <v>16377283</v>
      </c>
      <c r="D116" s="24" t="s">
        <v>393</v>
      </c>
      <c r="E116" s="15" t="s">
        <v>75</v>
      </c>
      <c r="F116" s="15" t="s">
        <v>67</v>
      </c>
      <c r="G116" s="15"/>
      <c r="H116" s="140">
        <v>45898</v>
      </c>
      <c r="I116" s="140">
        <v>45898</v>
      </c>
      <c r="J116" s="140">
        <v>46009</v>
      </c>
      <c r="K116" s="24">
        <v>110</v>
      </c>
      <c r="L116" s="18">
        <v>7200000</v>
      </c>
      <c r="M116" s="19">
        <v>5</v>
      </c>
      <c r="N116" s="20"/>
      <c r="O116" s="20"/>
      <c r="P116" s="20"/>
      <c r="Q116" s="20"/>
      <c r="R116" s="20"/>
      <c r="S116" s="20"/>
      <c r="T116" s="20"/>
      <c r="U116" s="20"/>
      <c r="V116" s="20"/>
      <c r="W116" s="20"/>
      <c r="X116" s="20"/>
      <c r="Y116" s="20"/>
      <c r="Z116" s="20"/>
      <c r="AA116" s="20"/>
      <c r="AB116" s="20">
        <v>900000</v>
      </c>
      <c r="AC116" s="20">
        <v>1800000</v>
      </c>
      <c r="AD116" s="20"/>
      <c r="AE116" s="20">
        <v>1800000</v>
      </c>
      <c r="AF116" s="20">
        <v>1800000</v>
      </c>
      <c r="AG116" s="20"/>
      <c r="AH116" s="20">
        <v>900000</v>
      </c>
      <c r="AI116" s="20"/>
      <c r="AJ116" s="20"/>
      <c r="AK116" s="20">
        <f t="shared" si="1"/>
        <v>0</v>
      </c>
      <c r="AL116" s="13">
        <v>0</v>
      </c>
      <c r="AM116" s="13"/>
      <c r="AN116" s="13"/>
      <c r="AO116" s="13"/>
      <c r="AP116" s="13"/>
      <c r="AQ116" s="13" t="s">
        <v>384</v>
      </c>
      <c r="AR116" s="13"/>
      <c r="AS116" s="13"/>
      <c r="AT116" s="13"/>
      <c r="AU116" s="13"/>
      <c r="AV116" s="13"/>
      <c r="AW116" s="13"/>
      <c r="AX116" s="13"/>
      <c r="AY116" s="13"/>
      <c r="AZ116" s="13"/>
      <c r="BA116" s="13"/>
      <c r="BB116" s="13"/>
    </row>
    <row r="117" spans="1:54" ht="15.75" customHeight="1" x14ac:dyDescent="0.3">
      <c r="A117" s="141">
        <v>115</v>
      </c>
      <c r="B117" s="24" t="s">
        <v>243</v>
      </c>
      <c r="C117" s="25">
        <v>1002955578</v>
      </c>
      <c r="D117" s="24" t="s">
        <v>394</v>
      </c>
      <c r="E117" s="15" t="s">
        <v>104</v>
      </c>
      <c r="F117" s="15" t="s">
        <v>30</v>
      </c>
      <c r="G117" s="15" t="s">
        <v>49</v>
      </c>
      <c r="H117" s="142">
        <v>45903</v>
      </c>
      <c r="I117" s="142">
        <v>45912</v>
      </c>
      <c r="J117" s="143">
        <v>46017</v>
      </c>
      <c r="K117" s="144">
        <v>114</v>
      </c>
      <c r="L117" s="38">
        <v>7200000</v>
      </c>
      <c r="M117" s="145">
        <v>4</v>
      </c>
      <c r="N117" s="20"/>
      <c r="O117" s="20"/>
      <c r="P117" s="20"/>
      <c r="Q117" s="21"/>
      <c r="R117" s="21"/>
      <c r="S117" s="21"/>
      <c r="T117" s="21"/>
      <c r="U117" s="20"/>
      <c r="V117" s="20"/>
      <c r="W117" s="21"/>
      <c r="X117" s="21"/>
      <c r="Y117" s="20"/>
      <c r="Z117" s="21"/>
      <c r="AA117" s="21"/>
      <c r="AB117" s="20"/>
      <c r="AC117" s="20">
        <v>1800000</v>
      </c>
      <c r="AD117" s="20"/>
      <c r="AE117" s="20">
        <v>1800000</v>
      </c>
      <c r="AF117" s="20">
        <v>1800000</v>
      </c>
      <c r="AG117" s="20"/>
      <c r="AH117" s="20" t="s">
        <v>72</v>
      </c>
      <c r="AI117" s="20">
        <v>1800000</v>
      </c>
      <c r="AJ117" s="20"/>
      <c r="AK117" s="20" t="e">
        <f t="shared" si="1"/>
        <v>#VALUE!</v>
      </c>
      <c r="AL117" s="13">
        <v>0</v>
      </c>
      <c r="AM117" s="13"/>
      <c r="AN117" s="13">
        <f>12600000+6300000</f>
        <v>18900000</v>
      </c>
      <c r="AO117" s="13"/>
      <c r="AP117" s="13"/>
      <c r="AQ117" s="13" t="s">
        <v>384</v>
      </c>
      <c r="AR117" s="13"/>
      <c r="AS117" s="13"/>
      <c r="AT117" s="13"/>
      <c r="AU117" s="13"/>
      <c r="AV117" s="13"/>
      <c r="AW117" s="13"/>
      <c r="AX117" s="13"/>
      <c r="AY117" s="13"/>
      <c r="AZ117" s="13"/>
      <c r="BA117" s="13"/>
      <c r="BB117" s="13"/>
    </row>
    <row r="118" spans="1:54" ht="15.75" customHeight="1" x14ac:dyDescent="0.3">
      <c r="A118" s="24">
        <v>116</v>
      </c>
      <c r="B118" s="24" t="s">
        <v>395</v>
      </c>
      <c r="C118" s="24"/>
      <c r="D118" s="24" t="s">
        <v>396</v>
      </c>
      <c r="E118" s="136" t="s">
        <v>94</v>
      </c>
      <c r="F118" s="24" t="s">
        <v>397</v>
      </c>
      <c r="G118" s="136" t="s">
        <v>94</v>
      </c>
      <c r="H118" s="24"/>
      <c r="I118" s="136" t="s">
        <v>94</v>
      </c>
      <c r="J118" s="136" t="s">
        <v>94</v>
      </c>
      <c r="K118" s="136" t="s">
        <v>94</v>
      </c>
      <c r="L118" s="24"/>
      <c r="M118" s="24"/>
      <c r="N118" s="24"/>
      <c r="O118" s="24"/>
      <c r="P118" s="24"/>
      <c r="Q118" s="24"/>
      <c r="R118" s="24"/>
      <c r="S118" s="24"/>
      <c r="T118" s="24"/>
      <c r="U118" s="24"/>
      <c r="V118" s="24"/>
      <c r="W118" s="24"/>
      <c r="X118" s="24"/>
      <c r="Y118" s="24"/>
      <c r="Z118" s="24"/>
      <c r="AA118" s="24"/>
      <c r="AB118" s="24"/>
      <c r="AC118" s="24"/>
      <c r="AD118" s="24"/>
      <c r="AE118" s="24">
        <v>0</v>
      </c>
      <c r="AF118" s="24"/>
      <c r="AG118" s="24"/>
      <c r="AH118" s="24">
        <v>0</v>
      </c>
      <c r="AI118" s="24"/>
      <c r="AJ118" s="24"/>
      <c r="AK118" s="20">
        <f t="shared" si="1"/>
        <v>0</v>
      </c>
      <c r="AL118" s="13">
        <v>0</v>
      </c>
      <c r="AM118" s="13"/>
      <c r="AN118" s="13"/>
      <c r="AO118" s="13"/>
      <c r="AP118" s="13"/>
      <c r="AQ118" s="13"/>
      <c r="AR118" s="13"/>
      <c r="AS118" s="13"/>
      <c r="AT118" s="13"/>
      <c r="AU118" s="13"/>
      <c r="AV118" s="13"/>
      <c r="AW118" s="13"/>
      <c r="AX118" s="13"/>
      <c r="AY118" s="13"/>
      <c r="AZ118" s="13"/>
      <c r="BA118" s="13"/>
      <c r="BB118" s="13"/>
    </row>
    <row r="119" spans="1:54" ht="15.6" x14ac:dyDescent="0.3">
      <c r="A119" s="15">
        <v>117</v>
      </c>
      <c r="B119" s="24" t="s">
        <v>83</v>
      </c>
      <c r="C119" s="16">
        <v>29120768</v>
      </c>
      <c r="D119" s="24" t="s">
        <v>398</v>
      </c>
      <c r="E119" s="15" t="s">
        <v>62</v>
      </c>
      <c r="F119" s="15" t="s">
        <v>30</v>
      </c>
      <c r="G119" s="15" t="s">
        <v>399</v>
      </c>
      <c r="H119" s="23">
        <v>45909</v>
      </c>
      <c r="I119" s="23">
        <v>45910</v>
      </c>
      <c r="J119" s="17">
        <v>46017</v>
      </c>
      <c r="K119" s="15">
        <v>108</v>
      </c>
      <c r="L119" s="18">
        <v>7200000</v>
      </c>
      <c r="M119" s="19">
        <v>4</v>
      </c>
      <c r="N119" s="20"/>
      <c r="O119" s="20"/>
      <c r="P119" s="20"/>
      <c r="Q119" s="20"/>
      <c r="R119" s="20"/>
      <c r="S119" s="21"/>
      <c r="T119" s="21"/>
      <c r="U119" s="20"/>
      <c r="V119" s="20"/>
      <c r="W119" s="20"/>
      <c r="X119" s="20"/>
      <c r="Y119" s="20"/>
      <c r="Z119" s="20"/>
      <c r="AA119" s="20"/>
      <c r="AB119" s="20"/>
      <c r="AC119" s="20">
        <v>1800000</v>
      </c>
      <c r="AD119" s="20"/>
      <c r="AE119" s="20">
        <v>1800000</v>
      </c>
      <c r="AF119" s="20">
        <v>1800000</v>
      </c>
      <c r="AG119" s="20"/>
      <c r="AH119" s="20" t="s">
        <v>72</v>
      </c>
      <c r="AI119" s="146">
        <v>1800000</v>
      </c>
      <c r="AJ119" s="20"/>
      <c r="AK119" s="20" t="e">
        <f t="shared" si="1"/>
        <v>#VALUE!</v>
      </c>
      <c r="AL119" s="13">
        <v>0</v>
      </c>
      <c r="AM119" s="13"/>
      <c r="AN119" s="13">
        <f>2100000*9</f>
        <v>18900000</v>
      </c>
      <c r="AO119" s="13"/>
      <c r="AP119" s="13"/>
      <c r="AQ119" s="14" t="s">
        <v>32</v>
      </c>
      <c r="AR119" s="13"/>
      <c r="AS119" s="13"/>
      <c r="AT119" s="13"/>
      <c r="AU119" s="13"/>
      <c r="AV119" s="13"/>
      <c r="AW119" s="13"/>
      <c r="AX119" s="13"/>
      <c r="AY119" s="13"/>
      <c r="AZ119" s="13"/>
      <c r="BA119" s="13"/>
      <c r="BB119" s="13"/>
    </row>
    <row r="120" spans="1:54" ht="15.75" customHeight="1" x14ac:dyDescent="0.3">
      <c r="A120" s="24">
        <v>118</v>
      </c>
      <c r="B120" s="24" t="s">
        <v>261</v>
      </c>
      <c r="C120" s="16">
        <v>31476980</v>
      </c>
      <c r="D120" s="24" t="s">
        <v>400</v>
      </c>
      <c r="E120" s="15" t="s">
        <v>75</v>
      </c>
      <c r="F120" s="15" t="s">
        <v>401</v>
      </c>
      <c r="G120" s="15" t="s">
        <v>77</v>
      </c>
      <c r="H120" s="23">
        <v>45909</v>
      </c>
      <c r="I120" s="23">
        <v>45910</v>
      </c>
      <c r="J120" s="17">
        <v>46017</v>
      </c>
      <c r="K120" s="15">
        <v>108</v>
      </c>
      <c r="L120" s="18">
        <v>7200000</v>
      </c>
      <c r="M120" s="19">
        <v>4</v>
      </c>
      <c r="N120" s="20"/>
      <c r="O120" s="20"/>
      <c r="P120" s="20"/>
      <c r="Q120" s="20"/>
      <c r="R120" s="20"/>
      <c r="S120" s="21"/>
      <c r="T120" s="21"/>
      <c r="U120" s="20"/>
      <c r="V120" s="20"/>
      <c r="W120" s="20"/>
      <c r="X120" s="20"/>
      <c r="Y120" s="20"/>
      <c r="Z120" s="20"/>
      <c r="AA120" s="20" t="s">
        <v>72</v>
      </c>
      <c r="AB120" s="20"/>
      <c r="AC120" s="20">
        <v>1800000</v>
      </c>
      <c r="AD120" s="20"/>
      <c r="AE120" s="20">
        <v>1800000</v>
      </c>
      <c r="AF120" s="20">
        <v>1800000</v>
      </c>
      <c r="AG120" s="20"/>
      <c r="AH120" s="20" t="s">
        <v>72</v>
      </c>
      <c r="AI120" s="20">
        <v>1800000</v>
      </c>
      <c r="AJ120" s="20"/>
      <c r="AK120" s="20" t="e">
        <f t="shared" si="1"/>
        <v>#VALUE!</v>
      </c>
      <c r="AL120" s="13">
        <v>0</v>
      </c>
      <c r="AM120" s="13"/>
      <c r="AN120" s="13"/>
      <c r="AO120" s="13"/>
      <c r="AP120" s="13"/>
      <c r="AQ120" s="13" t="s">
        <v>32</v>
      </c>
      <c r="AR120" s="13"/>
      <c r="AS120" s="13"/>
      <c r="AT120" s="13"/>
      <c r="AU120" s="13"/>
      <c r="AV120" s="13"/>
      <c r="AW120" s="13"/>
      <c r="AX120" s="13"/>
      <c r="AY120" s="13"/>
      <c r="AZ120" s="13"/>
      <c r="BA120" s="13"/>
      <c r="BB120" s="13"/>
    </row>
    <row r="121" spans="1:54" ht="15.75" customHeight="1" x14ac:dyDescent="0.3">
      <c r="A121" s="24">
        <v>119</v>
      </c>
      <c r="B121" s="24" t="s">
        <v>241</v>
      </c>
      <c r="C121" s="16">
        <v>1109541282</v>
      </c>
      <c r="D121" s="24" t="s">
        <v>402</v>
      </c>
      <c r="E121" s="15" t="s">
        <v>48</v>
      </c>
      <c r="F121" s="15" t="s">
        <v>30</v>
      </c>
      <c r="G121" s="15" t="s">
        <v>49</v>
      </c>
      <c r="H121" s="23">
        <v>45909</v>
      </c>
      <c r="I121" s="23">
        <v>45910</v>
      </c>
      <c r="J121" s="17">
        <v>46017</v>
      </c>
      <c r="K121" s="15">
        <v>108</v>
      </c>
      <c r="L121" s="18">
        <v>8400000</v>
      </c>
      <c r="M121" s="19">
        <v>4</v>
      </c>
      <c r="N121" s="20"/>
      <c r="O121" s="20"/>
      <c r="P121" s="20"/>
      <c r="Q121" s="20"/>
      <c r="R121" s="20"/>
      <c r="S121" s="21"/>
      <c r="T121" s="21"/>
      <c r="U121" s="20"/>
      <c r="V121" s="20"/>
      <c r="W121" s="20"/>
      <c r="X121" s="20"/>
      <c r="Y121" s="20"/>
      <c r="Z121" s="20"/>
      <c r="AA121" s="20" t="s">
        <v>72</v>
      </c>
      <c r="AB121" s="20"/>
      <c r="AC121" s="20">
        <v>2100000</v>
      </c>
      <c r="AD121" s="20"/>
      <c r="AE121" s="20">
        <v>2100000</v>
      </c>
      <c r="AF121" s="20">
        <v>2100000</v>
      </c>
      <c r="AG121" s="20"/>
      <c r="AH121" s="20" t="s">
        <v>72</v>
      </c>
      <c r="AJ121" s="20">
        <v>2100000</v>
      </c>
      <c r="AK121" s="20" t="e">
        <f t="shared" si="1"/>
        <v>#VALUE!</v>
      </c>
      <c r="AL121" s="13">
        <v>0</v>
      </c>
      <c r="AM121" s="13"/>
      <c r="AN121" s="13"/>
      <c r="AO121" s="13"/>
      <c r="AP121" s="13"/>
      <c r="AQ121" s="13" t="s">
        <v>43</v>
      </c>
      <c r="AR121" s="13"/>
      <c r="AS121" s="13"/>
      <c r="AT121" s="13"/>
      <c r="AU121" s="13"/>
      <c r="AV121" s="13"/>
      <c r="AW121" s="13"/>
      <c r="AX121" s="13"/>
      <c r="AY121" s="13"/>
      <c r="AZ121" s="13"/>
      <c r="BA121" s="13"/>
      <c r="BB121" s="13"/>
    </row>
    <row r="122" spans="1:54" ht="15.75" customHeight="1" x14ac:dyDescent="0.3">
      <c r="A122" s="24">
        <v>120</v>
      </c>
      <c r="B122" s="24" t="s">
        <v>263</v>
      </c>
      <c r="C122" s="16">
        <v>1005981426</v>
      </c>
      <c r="D122" s="24" t="s">
        <v>403</v>
      </c>
      <c r="E122" s="15" t="s">
        <v>257</v>
      </c>
      <c r="F122" s="15" t="s">
        <v>67</v>
      </c>
      <c r="G122" s="15" t="s">
        <v>31</v>
      </c>
      <c r="H122" s="147">
        <v>45909</v>
      </c>
      <c r="I122" s="23">
        <v>45910</v>
      </c>
      <c r="J122" s="17">
        <v>46017</v>
      </c>
      <c r="K122" s="15">
        <v>108</v>
      </c>
      <c r="L122" s="18">
        <v>9680000</v>
      </c>
      <c r="M122" s="19">
        <v>4</v>
      </c>
      <c r="N122" s="20"/>
      <c r="O122" s="20"/>
      <c r="P122" s="20"/>
      <c r="Q122" s="20"/>
      <c r="R122" s="20"/>
      <c r="S122" s="21"/>
      <c r="T122" s="21"/>
      <c r="U122" s="20"/>
      <c r="V122" s="20"/>
      <c r="W122" s="20"/>
      <c r="X122" s="20"/>
      <c r="Y122" s="20"/>
      <c r="Z122" s="20"/>
      <c r="AA122" s="20"/>
      <c r="AB122" s="20"/>
      <c r="AC122" s="20">
        <v>2420000</v>
      </c>
      <c r="AD122" s="20"/>
      <c r="AE122" s="20">
        <v>2420000</v>
      </c>
      <c r="AF122" s="20">
        <v>2420000</v>
      </c>
      <c r="AG122" s="20"/>
      <c r="AH122" s="20" t="s">
        <v>72</v>
      </c>
      <c r="AI122" s="20">
        <v>2420000</v>
      </c>
      <c r="AJ122" s="20"/>
      <c r="AK122" s="20" t="e">
        <f t="shared" si="1"/>
        <v>#VALUE!</v>
      </c>
      <c r="AL122" s="13">
        <v>0</v>
      </c>
      <c r="AM122" s="13"/>
      <c r="AN122" s="13"/>
      <c r="AO122" s="13"/>
      <c r="AP122" s="13"/>
      <c r="AQ122" s="13" t="s">
        <v>169</v>
      </c>
      <c r="AR122" s="13"/>
      <c r="AS122" s="13"/>
      <c r="AT122" s="13"/>
      <c r="AU122" s="13"/>
      <c r="AV122" s="13"/>
      <c r="AW122" s="13"/>
      <c r="AX122" s="13"/>
      <c r="AY122" s="13"/>
      <c r="AZ122" s="13"/>
      <c r="BA122" s="13"/>
      <c r="BB122" s="13"/>
    </row>
    <row r="123" spans="1:54" ht="15.75" customHeight="1" x14ac:dyDescent="0.3">
      <c r="A123" s="24">
        <v>121</v>
      </c>
      <c r="B123" s="24" t="s">
        <v>267</v>
      </c>
      <c r="C123" s="16">
        <v>1114487494</v>
      </c>
      <c r="D123" s="24" t="s">
        <v>404</v>
      </c>
      <c r="E123" s="15" t="s">
        <v>29</v>
      </c>
      <c r="F123" s="15" t="s">
        <v>30</v>
      </c>
      <c r="G123" s="15" t="s">
        <v>59</v>
      </c>
      <c r="H123" s="23">
        <v>45909</v>
      </c>
      <c r="I123" s="23">
        <v>45910</v>
      </c>
      <c r="J123" s="17">
        <v>46017</v>
      </c>
      <c r="K123" s="15">
        <v>108</v>
      </c>
      <c r="L123" s="18">
        <v>8400000</v>
      </c>
      <c r="M123" s="19">
        <v>4</v>
      </c>
      <c r="N123" s="20"/>
      <c r="O123" s="20"/>
      <c r="P123" s="20"/>
      <c r="Q123" s="20"/>
      <c r="R123" s="20"/>
      <c r="S123" s="21"/>
      <c r="T123" s="21"/>
      <c r="U123" s="20"/>
      <c r="V123" s="20"/>
      <c r="W123" s="20"/>
      <c r="X123" s="20"/>
      <c r="Y123" s="20"/>
      <c r="Z123" s="20"/>
      <c r="AA123" s="20" t="s">
        <v>72</v>
      </c>
      <c r="AB123" s="20"/>
      <c r="AC123" s="20">
        <v>2100000</v>
      </c>
      <c r="AD123" s="20"/>
      <c r="AE123" s="20">
        <v>2100000</v>
      </c>
      <c r="AF123" s="20">
        <v>2100000</v>
      </c>
      <c r="AG123" s="20"/>
      <c r="AH123" s="20" t="s">
        <v>72</v>
      </c>
      <c r="AI123" s="20">
        <v>2100000</v>
      </c>
      <c r="AJ123" s="20"/>
      <c r="AK123" s="20" t="e">
        <f t="shared" si="1"/>
        <v>#VALUE!</v>
      </c>
      <c r="AL123" s="13">
        <v>0</v>
      </c>
      <c r="AM123" s="13"/>
      <c r="AN123" s="13"/>
      <c r="AO123" s="13"/>
      <c r="AP123" s="13"/>
      <c r="AQ123" s="13" t="s">
        <v>32</v>
      </c>
      <c r="AR123" s="13"/>
      <c r="AS123" s="13"/>
      <c r="AT123" s="13"/>
      <c r="AU123" s="13"/>
      <c r="AV123" s="13"/>
      <c r="AW123" s="13"/>
      <c r="AX123" s="13"/>
      <c r="AY123" s="13"/>
      <c r="AZ123" s="13"/>
      <c r="BA123" s="13"/>
      <c r="BB123" s="13"/>
    </row>
    <row r="124" spans="1:54" ht="15.75" customHeight="1" x14ac:dyDescent="0.3">
      <c r="A124" s="24">
        <v>122</v>
      </c>
      <c r="B124" s="24" t="s">
        <v>255</v>
      </c>
      <c r="C124" s="16">
        <v>16461330</v>
      </c>
      <c r="D124" s="24" t="s">
        <v>405</v>
      </c>
      <c r="E124" s="15" t="s">
        <v>257</v>
      </c>
      <c r="F124" s="15" t="s">
        <v>67</v>
      </c>
      <c r="G124" s="15" t="s">
        <v>31</v>
      </c>
      <c r="H124" s="23">
        <v>45910</v>
      </c>
      <c r="I124" s="23">
        <v>45910</v>
      </c>
      <c r="J124" s="17">
        <v>46017</v>
      </c>
      <c r="K124" s="15">
        <v>108</v>
      </c>
      <c r="L124" s="18">
        <v>15708000</v>
      </c>
      <c r="M124" s="19">
        <v>4</v>
      </c>
      <c r="N124" s="20"/>
      <c r="O124" s="20"/>
      <c r="P124" s="20"/>
      <c r="Q124" s="20"/>
      <c r="R124" s="20"/>
      <c r="S124" s="21"/>
      <c r="T124" s="21"/>
      <c r="U124" s="20"/>
      <c r="V124" s="20"/>
      <c r="W124" s="20"/>
      <c r="X124" s="20"/>
      <c r="Y124" s="20"/>
      <c r="Z124" s="20"/>
      <c r="AA124" s="20"/>
      <c r="AB124" s="20"/>
      <c r="AC124" s="20">
        <v>3927000</v>
      </c>
      <c r="AD124" s="20"/>
      <c r="AE124" s="20">
        <v>3927000</v>
      </c>
      <c r="AF124" s="20">
        <v>3927000</v>
      </c>
      <c r="AG124" s="20"/>
      <c r="AH124" s="20" t="s">
        <v>72</v>
      </c>
      <c r="AI124" s="20">
        <v>3927000</v>
      </c>
      <c r="AJ124" s="20"/>
      <c r="AK124" s="20" t="e">
        <f t="shared" si="1"/>
        <v>#VALUE!</v>
      </c>
      <c r="AL124" s="13">
        <v>0</v>
      </c>
      <c r="AM124" s="13"/>
      <c r="AN124" s="13"/>
      <c r="AO124" s="13"/>
      <c r="AP124" s="13"/>
      <c r="AQ124" s="13" t="s">
        <v>43</v>
      </c>
      <c r="AR124" s="13"/>
      <c r="AS124" s="13"/>
      <c r="AT124" s="13"/>
      <c r="AU124" s="13"/>
      <c r="AV124" s="13"/>
      <c r="AW124" s="13"/>
      <c r="AX124" s="13"/>
      <c r="AY124" s="13"/>
      <c r="AZ124" s="13"/>
      <c r="BA124" s="13"/>
      <c r="BB124" s="13"/>
    </row>
    <row r="125" spans="1:54" ht="15.75" customHeight="1" x14ac:dyDescent="0.3">
      <c r="A125" s="24">
        <v>123</v>
      </c>
      <c r="B125" s="24" t="s">
        <v>253</v>
      </c>
      <c r="C125" s="16">
        <v>16454399</v>
      </c>
      <c r="D125" s="24" t="s">
        <v>406</v>
      </c>
      <c r="E125" s="15" t="s">
        <v>89</v>
      </c>
      <c r="F125" s="15" t="s">
        <v>30</v>
      </c>
      <c r="G125" s="15" t="s">
        <v>90</v>
      </c>
      <c r="H125" s="23">
        <v>45910</v>
      </c>
      <c r="I125" s="23">
        <v>45910</v>
      </c>
      <c r="J125" s="17">
        <v>46017</v>
      </c>
      <c r="K125" s="15">
        <v>108</v>
      </c>
      <c r="L125" s="18">
        <v>15708000</v>
      </c>
      <c r="M125" s="19">
        <v>4</v>
      </c>
      <c r="N125" s="20"/>
      <c r="O125" s="20"/>
      <c r="P125" s="20"/>
      <c r="Q125" s="20"/>
      <c r="R125" s="20"/>
      <c r="S125" s="21"/>
      <c r="T125" s="21"/>
      <c r="U125" s="20"/>
      <c r="V125" s="20"/>
      <c r="W125" s="20"/>
      <c r="X125" s="20"/>
      <c r="Y125" s="20"/>
      <c r="Z125" s="20"/>
      <c r="AA125" s="20"/>
      <c r="AB125" s="20"/>
      <c r="AC125" s="20">
        <v>3927000</v>
      </c>
      <c r="AD125" s="20"/>
      <c r="AE125" s="20">
        <v>3927000</v>
      </c>
      <c r="AF125" s="20">
        <v>3927000</v>
      </c>
      <c r="AG125" s="20"/>
      <c r="AH125" s="20" t="s">
        <v>72</v>
      </c>
      <c r="AI125" s="20">
        <v>3927000</v>
      </c>
      <c r="AJ125" s="20"/>
      <c r="AK125" s="20" t="e">
        <f t="shared" si="1"/>
        <v>#VALUE!</v>
      </c>
      <c r="AL125" s="13">
        <v>0</v>
      </c>
      <c r="AM125" s="13"/>
      <c r="AN125" s="13"/>
      <c r="AO125" s="13"/>
      <c r="AP125" s="13"/>
      <c r="AQ125" s="13" t="s">
        <v>43</v>
      </c>
      <c r="AR125" s="13"/>
      <c r="AS125" s="13"/>
      <c r="AT125" s="13"/>
      <c r="AU125" s="13"/>
      <c r="AV125" s="13"/>
      <c r="AW125" s="13"/>
      <c r="AX125" s="13"/>
      <c r="AY125" s="13"/>
      <c r="AZ125" s="13"/>
      <c r="BA125" s="13"/>
      <c r="BB125" s="13"/>
    </row>
    <row r="126" spans="1:54" ht="15.75" customHeight="1" x14ac:dyDescent="0.3">
      <c r="A126" s="24">
        <v>124</v>
      </c>
      <c r="B126" s="24" t="s">
        <v>239</v>
      </c>
      <c r="C126" s="16">
        <v>31486544</v>
      </c>
      <c r="D126" s="24" t="s">
        <v>407</v>
      </c>
      <c r="E126" s="15" t="s">
        <v>48</v>
      </c>
      <c r="F126" s="15" t="s">
        <v>30</v>
      </c>
      <c r="G126" s="15" t="s">
        <v>49</v>
      </c>
      <c r="H126" s="23">
        <v>45910</v>
      </c>
      <c r="I126" s="23">
        <v>45911</v>
      </c>
      <c r="J126" s="17">
        <v>46017</v>
      </c>
      <c r="K126" s="15">
        <v>108</v>
      </c>
      <c r="L126" s="18">
        <v>8400000</v>
      </c>
      <c r="M126" s="19">
        <v>4</v>
      </c>
      <c r="N126" s="20"/>
      <c r="O126" s="20"/>
      <c r="P126" s="20"/>
      <c r="Q126" s="20"/>
      <c r="R126" s="20"/>
      <c r="S126" s="21"/>
      <c r="T126" s="21"/>
      <c r="U126" s="20"/>
      <c r="V126" s="20"/>
      <c r="W126" s="20"/>
      <c r="X126" s="20"/>
      <c r="Y126" s="20"/>
      <c r="Z126" s="20"/>
      <c r="AA126" s="20"/>
      <c r="AB126" s="20"/>
      <c r="AC126" s="20">
        <v>2100000</v>
      </c>
      <c r="AD126" s="20"/>
      <c r="AE126" s="20">
        <v>2100000</v>
      </c>
      <c r="AF126" s="20">
        <v>2100000</v>
      </c>
      <c r="AG126" s="20"/>
      <c r="AH126" s="20" t="s">
        <v>72</v>
      </c>
      <c r="AI126" s="146">
        <v>2100000</v>
      </c>
      <c r="AJ126" s="20"/>
      <c r="AK126" s="20" t="e">
        <f t="shared" si="1"/>
        <v>#VALUE!</v>
      </c>
      <c r="AL126" s="13">
        <v>0</v>
      </c>
      <c r="AM126" s="13"/>
      <c r="AN126" s="13"/>
      <c r="AO126" s="13"/>
      <c r="AP126" s="13"/>
      <c r="AQ126" s="13" t="s">
        <v>32</v>
      </c>
      <c r="AR126" s="13"/>
      <c r="AS126" s="13"/>
      <c r="AT126" s="13"/>
      <c r="AU126" s="13"/>
      <c r="AV126" s="13"/>
      <c r="AW126" s="13"/>
      <c r="AX126" s="13"/>
      <c r="AY126" s="13"/>
      <c r="AZ126" s="13"/>
      <c r="BA126" s="13"/>
      <c r="BB126" s="13"/>
    </row>
    <row r="127" spans="1:54" ht="15.75" customHeight="1" x14ac:dyDescent="0.3">
      <c r="A127" s="24">
        <v>125</v>
      </c>
      <c r="B127" s="24" t="s">
        <v>265</v>
      </c>
      <c r="C127" s="16">
        <v>6548639</v>
      </c>
      <c r="D127" s="24" t="s">
        <v>408</v>
      </c>
      <c r="E127" s="15" t="s">
        <v>104</v>
      </c>
      <c r="F127" s="15" t="s">
        <v>30</v>
      </c>
      <c r="G127" s="15" t="s">
        <v>49</v>
      </c>
      <c r="H127" s="23">
        <v>45911</v>
      </c>
      <c r="I127" s="23">
        <v>45912</v>
      </c>
      <c r="J127" s="17">
        <v>46017</v>
      </c>
      <c r="K127" s="15">
        <v>106</v>
      </c>
      <c r="L127" s="18">
        <v>9680000</v>
      </c>
      <c r="M127" s="19">
        <v>4</v>
      </c>
      <c r="N127" s="20"/>
      <c r="O127" s="20"/>
      <c r="P127" s="20"/>
      <c r="Q127" s="20"/>
      <c r="R127" s="20"/>
      <c r="S127" s="21"/>
      <c r="T127" s="21"/>
      <c r="U127" s="20"/>
      <c r="V127" s="21"/>
      <c r="W127" s="20"/>
      <c r="X127" s="20"/>
      <c r="Y127" s="20"/>
      <c r="Z127" s="20"/>
      <c r="AA127" s="20"/>
      <c r="AB127" s="20"/>
      <c r="AC127" s="20">
        <v>2420000</v>
      </c>
      <c r="AD127" s="20"/>
      <c r="AE127" s="20">
        <v>2420000</v>
      </c>
      <c r="AF127" s="20">
        <v>2420000</v>
      </c>
      <c r="AG127" s="20"/>
      <c r="AH127" s="20" t="s">
        <v>72</v>
      </c>
      <c r="AI127" s="20">
        <v>2420000</v>
      </c>
      <c r="AJ127" s="20"/>
      <c r="AK127" s="20" t="e">
        <f t="shared" si="1"/>
        <v>#VALUE!</v>
      </c>
      <c r="AL127" s="13">
        <v>0</v>
      </c>
      <c r="AM127" s="13"/>
      <c r="AN127" s="13"/>
      <c r="AO127" s="13"/>
      <c r="AP127" s="13"/>
      <c r="AQ127" s="13" t="s">
        <v>43</v>
      </c>
      <c r="AR127" s="13"/>
      <c r="AS127" s="13"/>
      <c r="AT127" s="13"/>
      <c r="AU127" s="13"/>
      <c r="AV127" s="13"/>
      <c r="AW127" s="13"/>
      <c r="AX127" s="13"/>
      <c r="AY127" s="13"/>
      <c r="AZ127" s="13"/>
      <c r="BA127" s="13"/>
      <c r="BB127" s="13"/>
    </row>
    <row r="128" spans="1:54" ht="15.75" customHeight="1" x14ac:dyDescent="0.3">
      <c r="A128" s="24">
        <v>126</v>
      </c>
      <c r="B128" s="24" t="s">
        <v>409</v>
      </c>
      <c r="C128" s="16">
        <v>1118302447</v>
      </c>
      <c r="D128" s="24" t="s">
        <v>410</v>
      </c>
      <c r="E128" s="15" t="s">
        <v>104</v>
      </c>
      <c r="F128" s="15" t="s">
        <v>30</v>
      </c>
      <c r="G128" s="15" t="s">
        <v>49</v>
      </c>
      <c r="H128" s="23">
        <v>45923</v>
      </c>
      <c r="I128" s="23">
        <v>45923</v>
      </c>
      <c r="J128" s="17">
        <v>46017</v>
      </c>
      <c r="K128" s="15">
        <v>94</v>
      </c>
      <c r="L128" s="18">
        <v>7200000</v>
      </c>
      <c r="M128" s="19">
        <v>4</v>
      </c>
      <c r="N128" s="20"/>
      <c r="O128" s="20"/>
      <c r="P128" s="20"/>
      <c r="Q128" s="20"/>
      <c r="R128" s="20"/>
      <c r="S128" s="21"/>
      <c r="T128" s="21"/>
      <c r="U128" s="20"/>
      <c r="V128" s="20"/>
      <c r="W128" s="20"/>
      <c r="X128" s="20"/>
      <c r="Y128" s="20"/>
      <c r="Z128" s="20"/>
      <c r="AA128" s="20"/>
      <c r="AB128" s="20"/>
      <c r="AC128" s="20">
        <v>1800000</v>
      </c>
      <c r="AD128" s="20"/>
      <c r="AE128" s="20">
        <v>1800000</v>
      </c>
      <c r="AF128" s="20">
        <v>1800000</v>
      </c>
      <c r="AG128" s="20"/>
      <c r="AH128" s="20" t="s">
        <v>72</v>
      </c>
      <c r="AI128" s="20">
        <v>1800000</v>
      </c>
      <c r="AJ128" s="20"/>
      <c r="AK128" s="20" t="e">
        <f t="shared" si="1"/>
        <v>#VALUE!</v>
      </c>
      <c r="AL128" s="13">
        <v>0</v>
      </c>
      <c r="AM128" s="13"/>
      <c r="AN128" s="13"/>
      <c r="AO128" s="13"/>
      <c r="AP128" s="13"/>
      <c r="AQ128" s="13" t="s">
        <v>169</v>
      </c>
      <c r="AR128" s="13"/>
      <c r="AS128" s="13"/>
      <c r="AT128" s="13"/>
      <c r="AU128" s="13" t="s">
        <v>284</v>
      </c>
      <c r="AV128" s="13"/>
      <c r="AW128" s="13"/>
      <c r="AX128" s="13"/>
      <c r="AY128" s="13"/>
      <c r="AZ128" s="13"/>
      <c r="BA128" s="13"/>
      <c r="BB128" s="13"/>
    </row>
    <row r="129" spans="1:54" ht="15.75" customHeight="1" x14ac:dyDescent="0.3">
      <c r="A129" s="24">
        <v>127</v>
      </c>
      <c r="B129" s="24" t="s">
        <v>271</v>
      </c>
      <c r="C129" s="16">
        <v>1144181364</v>
      </c>
      <c r="D129" s="24" t="s">
        <v>411</v>
      </c>
      <c r="E129" s="15" t="s">
        <v>48</v>
      </c>
      <c r="F129" s="15" t="s">
        <v>30</v>
      </c>
      <c r="G129" s="15" t="s">
        <v>49</v>
      </c>
      <c r="H129" s="23">
        <v>45923</v>
      </c>
      <c r="I129" s="23">
        <v>45923</v>
      </c>
      <c r="J129" s="17">
        <v>46017</v>
      </c>
      <c r="K129" s="15">
        <v>94</v>
      </c>
      <c r="L129" s="18">
        <v>7200000</v>
      </c>
      <c r="M129" s="19">
        <v>4</v>
      </c>
      <c r="N129" s="20"/>
      <c r="O129" s="20"/>
      <c r="P129" s="20"/>
      <c r="Q129" s="20"/>
      <c r="R129" s="20"/>
      <c r="S129" s="21"/>
      <c r="T129" s="21"/>
      <c r="U129" s="20"/>
      <c r="V129" s="20"/>
      <c r="W129" s="20"/>
      <c r="X129" s="20"/>
      <c r="Y129" s="20"/>
      <c r="Z129" s="20"/>
      <c r="AA129" s="20"/>
      <c r="AB129" s="20"/>
      <c r="AC129" s="20">
        <v>1800000</v>
      </c>
      <c r="AD129" s="20"/>
      <c r="AE129" s="20">
        <v>1800000</v>
      </c>
      <c r="AF129" s="20">
        <v>1800000</v>
      </c>
      <c r="AG129" s="20"/>
      <c r="AH129" s="20" t="s">
        <v>72</v>
      </c>
      <c r="AI129" s="20">
        <v>1800000</v>
      </c>
      <c r="AJ129" s="20"/>
      <c r="AK129" s="20" t="e">
        <f t="shared" si="1"/>
        <v>#VALUE!</v>
      </c>
      <c r="AL129" s="13">
        <v>0</v>
      </c>
      <c r="AM129" s="13"/>
      <c r="AN129" s="13"/>
      <c r="AO129" s="13"/>
      <c r="AP129" s="13"/>
      <c r="AQ129" s="13" t="s">
        <v>43</v>
      </c>
      <c r="AR129" s="13"/>
      <c r="AS129" s="13"/>
      <c r="AT129" s="13"/>
      <c r="AU129" s="13"/>
      <c r="AV129" s="13"/>
      <c r="AW129" s="13"/>
      <c r="AX129" s="13"/>
      <c r="AY129" s="13"/>
      <c r="AZ129" s="13"/>
      <c r="BA129" s="13"/>
      <c r="BB129" s="13"/>
    </row>
    <row r="130" spans="1:54" ht="15.75" customHeight="1" x14ac:dyDescent="0.3">
      <c r="A130" s="24">
        <v>128</v>
      </c>
      <c r="B130" s="24" t="s">
        <v>269</v>
      </c>
      <c r="C130" s="16">
        <v>16453016</v>
      </c>
      <c r="D130" s="24" t="s">
        <v>412</v>
      </c>
      <c r="E130" s="15" t="s">
        <v>75</v>
      </c>
      <c r="F130" s="15" t="s">
        <v>401</v>
      </c>
      <c r="G130" s="15" t="s">
        <v>77</v>
      </c>
      <c r="H130" s="23">
        <v>45923</v>
      </c>
      <c r="I130" s="23">
        <v>45923</v>
      </c>
      <c r="J130" s="17">
        <v>46017</v>
      </c>
      <c r="K130" s="15">
        <v>93</v>
      </c>
      <c r="L130" s="18">
        <v>7200000</v>
      </c>
      <c r="M130" s="19">
        <v>4</v>
      </c>
      <c r="N130" s="20"/>
      <c r="O130" s="20"/>
      <c r="P130" s="20"/>
      <c r="Q130" s="20"/>
      <c r="R130" s="20"/>
      <c r="S130" s="21"/>
      <c r="T130" s="21"/>
      <c r="U130" s="20"/>
      <c r="V130" s="21"/>
      <c r="W130" s="20"/>
      <c r="X130" s="20"/>
      <c r="Y130" s="20"/>
      <c r="Z130" s="20"/>
      <c r="AA130" s="20"/>
      <c r="AB130" s="20"/>
      <c r="AC130" s="20">
        <v>1800000</v>
      </c>
      <c r="AD130" s="20"/>
      <c r="AE130" s="20">
        <v>1800000</v>
      </c>
      <c r="AF130" s="20">
        <v>1800000</v>
      </c>
      <c r="AG130" s="20"/>
      <c r="AH130" s="20" t="s">
        <v>72</v>
      </c>
      <c r="AI130" s="20">
        <v>1800000</v>
      </c>
      <c r="AJ130" s="20"/>
      <c r="AK130" s="20" t="e">
        <f t="shared" si="1"/>
        <v>#VALUE!</v>
      </c>
      <c r="AL130" s="13">
        <v>0</v>
      </c>
      <c r="AM130" s="13"/>
      <c r="AN130" s="13"/>
      <c r="AO130" s="13"/>
      <c r="AP130" s="13"/>
      <c r="AQ130" s="13" t="s">
        <v>43</v>
      </c>
      <c r="AR130" s="13"/>
      <c r="AS130" s="13"/>
      <c r="AT130" s="13"/>
      <c r="AU130" s="13"/>
      <c r="AV130" s="13"/>
      <c r="AW130" s="13"/>
      <c r="AX130" s="13"/>
      <c r="AY130" s="13"/>
      <c r="AZ130" s="13"/>
      <c r="BA130" s="13"/>
      <c r="BB130" s="13"/>
    </row>
    <row r="131" spans="1:54" ht="15.75" customHeight="1" x14ac:dyDescent="0.3">
      <c r="A131" s="13">
        <v>129</v>
      </c>
      <c r="B131" s="24" t="s">
        <v>413</v>
      </c>
      <c r="C131" s="16"/>
      <c r="D131" s="24" t="s">
        <v>414</v>
      </c>
      <c r="E131" s="136"/>
      <c r="F131" s="136"/>
      <c r="G131" s="136"/>
      <c r="H131" s="23"/>
      <c r="I131" s="23"/>
      <c r="J131" s="17"/>
      <c r="K131" s="136"/>
      <c r="L131" s="18"/>
      <c r="M131" s="19"/>
      <c r="N131" s="20"/>
      <c r="O131" s="20"/>
      <c r="P131" s="20"/>
      <c r="Q131" s="20"/>
      <c r="R131" s="20"/>
      <c r="S131" s="21"/>
      <c r="T131" s="21"/>
      <c r="U131" s="20"/>
      <c r="V131" s="21"/>
      <c r="W131" s="20"/>
      <c r="X131" s="20"/>
      <c r="Y131" s="20"/>
      <c r="Z131" s="20"/>
      <c r="AA131" s="20"/>
      <c r="AB131" s="20"/>
      <c r="AC131" s="20"/>
      <c r="AD131" s="20"/>
      <c r="AE131" s="20"/>
      <c r="AF131" s="20"/>
      <c r="AG131" s="20"/>
      <c r="AH131" s="20"/>
      <c r="AI131" s="20"/>
      <c r="AJ131" s="20"/>
      <c r="AK131" s="20"/>
      <c r="AL131" s="13"/>
      <c r="AM131" s="13"/>
      <c r="AN131" s="13"/>
      <c r="AO131" s="13"/>
      <c r="AP131" s="13"/>
      <c r="AQ131" s="13"/>
      <c r="AR131" s="13"/>
      <c r="AS131" s="13"/>
      <c r="AT131" s="13"/>
      <c r="AU131" s="13"/>
      <c r="AV131" s="13"/>
      <c r="AW131" s="13"/>
      <c r="AX131" s="13"/>
      <c r="AY131" s="13"/>
      <c r="AZ131" s="13"/>
      <c r="BA131" s="13"/>
      <c r="BB131" s="13"/>
    </row>
    <row r="132" spans="1:54" ht="15.75" customHeight="1" x14ac:dyDescent="0.3">
      <c r="A132" s="13">
        <v>130</v>
      </c>
      <c r="B132" s="24" t="s">
        <v>415</v>
      </c>
      <c r="C132" s="16">
        <v>1118298656</v>
      </c>
      <c r="D132" s="24" t="s">
        <v>416</v>
      </c>
      <c r="E132" s="15" t="s">
        <v>130</v>
      </c>
      <c r="F132" s="15" t="s">
        <v>67</v>
      </c>
      <c r="G132" s="15"/>
      <c r="H132" s="23">
        <v>45937</v>
      </c>
      <c r="I132" s="23">
        <v>45937</v>
      </c>
      <c r="J132" s="17">
        <v>46017</v>
      </c>
      <c r="K132" s="15">
        <v>80</v>
      </c>
      <c r="L132" s="18">
        <v>6300000</v>
      </c>
      <c r="M132" s="19">
        <v>3</v>
      </c>
      <c r="N132" s="20"/>
      <c r="O132" s="20"/>
      <c r="P132" s="20"/>
      <c r="Q132" s="20"/>
      <c r="R132" s="20"/>
      <c r="S132" s="21"/>
      <c r="T132" s="21"/>
      <c r="U132" s="20"/>
      <c r="V132" s="20"/>
      <c r="W132" s="20"/>
      <c r="X132" s="20"/>
      <c r="Y132" s="20"/>
      <c r="Z132" s="20"/>
      <c r="AA132" s="20"/>
      <c r="AB132" s="20"/>
      <c r="AC132" s="20"/>
      <c r="AD132" s="20"/>
      <c r="AE132" s="20">
        <v>2100000</v>
      </c>
      <c r="AF132" s="20">
        <v>2100000</v>
      </c>
      <c r="AG132" s="20"/>
      <c r="AH132" s="20" t="s">
        <v>72</v>
      </c>
      <c r="AI132" s="20">
        <v>2100000</v>
      </c>
      <c r="AJ132" s="20"/>
      <c r="AK132" s="20" t="e">
        <f>(L132+AL132)-N132-O132-P132-Q132-R132-S132-T132-U132-V132-W132-X132-Y132-Z132-AA132-AB132-AC132-AD132-AE132-AF132-AG132-AH132-AI132-AJ132</f>
        <v>#VALUE!</v>
      </c>
      <c r="AL132" s="13">
        <v>0</v>
      </c>
      <c r="AM132" s="13"/>
      <c r="AN132" s="13"/>
      <c r="AO132" s="13"/>
      <c r="AP132" s="13"/>
      <c r="AQ132" s="13" t="s">
        <v>384</v>
      </c>
      <c r="AR132" s="13"/>
      <c r="AS132" s="13"/>
      <c r="AT132" s="13"/>
      <c r="AU132" s="13"/>
      <c r="AV132" s="13"/>
      <c r="AW132" s="13"/>
      <c r="AX132" s="13"/>
      <c r="AY132" s="13"/>
      <c r="AZ132" s="13"/>
      <c r="BA132" s="13"/>
      <c r="BB132" s="13"/>
    </row>
    <row r="133" spans="1:54" ht="15.75" customHeight="1" x14ac:dyDescent="0.3">
      <c r="A133" s="13"/>
      <c r="B133" s="13"/>
      <c r="C133" s="79"/>
      <c r="D133" s="13"/>
      <c r="E133" s="60"/>
      <c r="F133" s="60"/>
      <c r="G133" s="60"/>
      <c r="H133" s="80"/>
      <c r="I133" s="80"/>
      <c r="J133" s="81"/>
      <c r="K133" s="60"/>
      <c r="L133" s="82"/>
      <c r="M133" s="83"/>
      <c r="N133" s="22"/>
      <c r="O133" s="22"/>
      <c r="P133" s="22"/>
      <c r="Q133" s="22"/>
      <c r="R133" s="22"/>
      <c r="S133" s="148"/>
      <c r="T133" s="148"/>
      <c r="U133" s="22"/>
      <c r="V133" s="22"/>
      <c r="W133" s="22"/>
      <c r="X133" s="22"/>
      <c r="Y133" s="22"/>
      <c r="Z133" s="22"/>
      <c r="AA133" s="22"/>
      <c r="AB133" s="22"/>
      <c r="AC133" s="22"/>
      <c r="AD133" s="22"/>
      <c r="AE133" s="22"/>
      <c r="AF133" s="22"/>
      <c r="AG133" s="22"/>
      <c r="AH133" s="22"/>
      <c r="AI133" s="22"/>
      <c r="AJ133" s="22"/>
      <c r="AK133" s="22"/>
      <c r="AL133" s="13"/>
      <c r="AM133" s="13"/>
      <c r="AN133" s="13"/>
      <c r="AO133" s="13"/>
      <c r="AP133" s="13"/>
      <c r="AQ133" s="13"/>
      <c r="AR133" s="13"/>
      <c r="AS133" s="13"/>
      <c r="AT133" s="13"/>
      <c r="AU133" s="13"/>
      <c r="AV133" s="13"/>
      <c r="AW133" s="13"/>
      <c r="AX133" s="13"/>
      <c r="AY133" s="13"/>
      <c r="AZ133" s="13"/>
      <c r="BA133" s="13"/>
      <c r="BB133" s="13"/>
    </row>
    <row r="134" spans="1:54" ht="15.75" customHeight="1" x14ac:dyDescent="0.3">
      <c r="A134" s="13"/>
      <c r="B134" s="13"/>
      <c r="C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t="s">
        <v>285</v>
      </c>
      <c r="AV134" s="13"/>
      <c r="AW134" s="13"/>
      <c r="AX134" s="13"/>
      <c r="AY134" s="13"/>
      <c r="AZ134" s="13"/>
      <c r="BA134" s="13"/>
      <c r="BB134" s="13"/>
    </row>
    <row r="135" spans="1:54" ht="15.75" customHeight="1" x14ac:dyDescent="0.3">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22">
        <f t="shared" ref="AH135:AJ135" si="2">SUM(AH2:AH132)</f>
        <v>75158500</v>
      </c>
      <c r="AI135" s="22">
        <f t="shared" si="2"/>
        <v>37510500</v>
      </c>
      <c r="AJ135" s="22">
        <f t="shared" si="2"/>
        <v>62876000</v>
      </c>
      <c r="AK135" s="13"/>
      <c r="AL135" s="13"/>
      <c r="AM135" s="13"/>
      <c r="AN135" s="13"/>
      <c r="AO135" s="13"/>
      <c r="AP135" s="13"/>
      <c r="AQ135" s="13"/>
      <c r="AR135" s="13"/>
      <c r="AS135" s="13"/>
      <c r="AT135" s="13"/>
      <c r="AU135" s="13"/>
      <c r="AV135" s="13"/>
      <c r="AW135" s="13"/>
      <c r="AX135" s="13"/>
      <c r="AY135" s="13"/>
      <c r="AZ135" s="13"/>
      <c r="BA135" s="13"/>
      <c r="BB135" s="13"/>
    </row>
    <row r="136" spans="1:54" ht="15.75" customHeight="1" x14ac:dyDescent="0.3">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f>SUM(AM2:AM135)</f>
        <v>17</v>
      </c>
      <c r="AN136" s="13"/>
      <c r="AO136" s="13"/>
      <c r="AP136" s="13"/>
      <c r="AQ136" s="13"/>
      <c r="AR136" s="13"/>
      <c r="AS136" s="13"/>
      <c r="AT136" s="13"/>
      <c r="AU136" s="13"/>
      <c r="AV136" s="13"/>
      <c r="AW136" s="13"/>
      <c r="AX136" s="13"/>
      <c r="AY136" s="13"/>
      <c r="AZ136" s="13"/>
      <c r="BA136" s="13"/>
      <c r="BB136" s="13"/>
    </row>
    <row r="137" spans="1:54" ht="15.75" customHeight="1" x14ac:dyDescent="0.3">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22" t="e">
        <f t="shared" ref="AH137:AJ137" si="3">AH135-AH16-AH20-AH27</f>
        <v>#VALUE!</v>
      </c>
      <c r="AI137" s="22">
        <f t="shared" si="3"/>
        <v>36610500</v>
      </c>
      <c r="AJ137" s="22">
        <f t="shared" si="3"/>
        <v>62876000</v>
      </c>
      <c r="AK137" s="13"/>
      <c r="AL137" s="13"/>
      <c r="AM137" s="13"/>
      <c r="AN137" s="13"/>
      <c r="AO137" s="13"/>
      <c r="AP137" s="13"/>
      <c r="AQ137" s="13"/>
      <c r="AR137" s="13"/>
      <c r="AS137" s="13"/>
      <c r="AT137" s="13"/>
      <c r="AU137" s="13" t="s">
        <v>286</v>
      </c>
      <c r="AV137" s="13"/>
      <c r="AW137" s="13"/>
      <c r="AX137" s="13"/>
      <c r="AY137" s="13"/>
      <c r="AZ137" s="13"/>
      <c r="BA137" s="13"/>
      <c r="BB137" s="13"/>
    </row>
    <row r="138" spans="1:54" ht="15.75" customHeight="1" x14ac:dyDescent="0.3">
      <c r="A138" s="13"/>
      <c r="B138" s="13"/>
      <c r="C138" s="13"/>
      <c r="E138" s="13"/>
      <c r="F138" s="13"/>
      <c r="G138" s="13"/>
      <c r="H138" s="13"/>
      <c r="I138" s="13"/>
      <c r="J138" s="13"/>
      <c r="K138" s="13"/>
      <c r="L138" s="13">
        <f>9*2100000</f>
        <v>18900000</v>
      </c>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row>
    <row r="139" spans="1:54" ht="15.75" customHeight="1" x14ac:dyDescent="0.3">
      <c r="A139" s="13"/>
      <c r="B139" s="13"/>
      <c r="C139" s="13"/>
      <c r="D139" s="13" t="s">
        <v>414</v>
      </c>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row>
    <row r="140" spans="1:54" ht="15.75" customHeight="1" x14ac:dyDescent="0.3">
      <c r="A140" s="13"/>
      <c r="B140" s="13"/>
      <c r="C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t="s">
        <v>287</v>
      </c>
      <c r="AV140" s="13"/>
      <c r="AW140" s="13"/>
      <c r="AX140" s="13"/>
      <c r="AY140" s="13"/>
      <c r="AZ140" s="13"/>
      <c r="BA140" s="13"/>
      <c r="BB140" s="13"/>
    </row>
    <row r="141" spans="1:54" ht="15.75" customHeight="1" x14ac:dyDescent="0.3">
      <c r="A141" s="13"/>
      <c r="B141" s="13"/>
      <c r="C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v>5</v>
      </c>
      <c r="AJ141" s="13">
        <v>3</v>
      </c>
      <c r="AK141" s="13"/>
      <c r="AL141" s="13"/>
      <c r="AM141" s="13"/>
      <c r="AN141" s="13"/>
      <c r="AO141" s="13"/>
      <c r="AP141" s="13"/>
      <c r="AQ141" s="13"/>
      <c r="AR141" s="13"/>
      <c r="AS141" s="13"/>
      <c r="AT141" s="13"/>
      <c r="AU141" s="13"/>
      <c r="AV141" s="13"/>
      <c r="AW141" s="13"/>
      <c r="AX141" s="13"/>
      <c r="AY141" s="13"/>
      <c r="AZ141" s="13"/>
      <c r="BA141" s="13"/>
      <c r="BB141" s="13"/>
    </row>
    <row r="142" spans="1:54" ht="15.75" customHeight="1" x14ac:dyDescent="0.3">
      <c r="A142" s="13"/>
      <c r="B142" s="13"/>
      <c r="C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t="s">
        <v>288</v>
      </c>
      <c r="AV142" s="13"/>
      <c r="AW142" s="13"/>
      <c r="AX142" s="13"/>
      <c r="AY142" s="13"/>
      <c r="AZ142" s="13"/>
      <c r="BA142" s="13"/>
      <c r="BB142" s="13"/>
    </row>
    <row r="143" spans="1:54" ht="15.75" customHeight="1" x14ac:dyDescent="0.3">
      <c r="A143" s="13"/>
      <c r="B143" s="13"/>
      <c r="C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row>
    <row r="144" spans="1:54" ht="15.75" customHeight="1" x14ac:dyDescent="0.3">
      <c r="A144" s="13"/>
      <c r="B144" s="13"/>
      <c r="C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t="s">
        <v>289</v>
      </c>
      <c r="AV144" s="13"/>
      <c r="AW144" s="13"/>
      <c r="AX144" s="13"/>
      <c r="AY144" s="13"/>
      <c r="AZ144" s="13"/>
      <c r="BA144" s="13"/>
      <c r="BB144" s="13"/>
    </row>
    <row r="145" spans="1:54" ht="15.75" customHeight="1" x14ac:dyDescent="0.3">
      <c r="A145" s="13"/>
      <c r="B145" s="13"/>
      <c r="C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row>
    <row r="146" spans="1:54" ht="15.75" customHeight="1" x14ac:dyDescent="0.3">
      <c r="A146" s="13"/>
      <c r="B146" s="13"/>
      <c r="C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f>17+8</f>
        <v>25</v>
      </c>
      <c r="AK146" s="13"/>
      <c r="AL146" s="13"/>
      <c r="AM146" s="13"/>
      <c r="AN146" s="13"/>
      <c r="AO146" s="13"/>
      <c r="AP146" s="13"/>
      <c r="AQ146" s="13"/>
      <c r="AR146" s="13"/>
      <c r="AS146" s="13"/>
      <c r="AT146" s="13"/>
      <c r="AU146" s="13" t="s">
        <v>290</v>
      </c>
      <c r="AV146" s="13"/>
      <c r="AW146" s="13"/>
      <c r="AX146" s="13"/>
      <c r="AY146" s="13"/>
      <c r="AZ146" s="13"/>
      <c r="BA146" s="13"/>
      <c r="BB146" s="13"/>
    </row>
    <row r="147" spans="1:54" ht="15.75" customHeight="1" x14ac:dyDescent="0.3">
      <c r="A147" s="13"/>
      <c r="B147" s="13"/>
      <c r="C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row>
    <row r="148" spans="1:54" ht="15.75" customHeight="1" x14ac:dyDescent="0.3">
      <c r="A148" s="13"/>
      <c r="B148" s="13"/>
      <c r="C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t="s">
        <v>291</v>
      </c>
      <c r="AV148" s="13"/>
      <c r="AW148" s="13"/>
      <c r="AX148" s="13"/>
      <c r="AY148" s="13"/>
      <c r="AZ148" s="13"/>
      <c r="BA148" s="13"/>
      <c r="BB148" s="13"/>
    </row>
    <row r="149" spans="1:54" ht="15.75" customHeight="1" x14ac:dyDescent="0.3">
      <c r="A149" s="13"/>
      <c r="B149" s="13"/>
      <c r="C149" s="13"/>
      <c r="D149" s="13" t="s">
        <v>412</v>
      </c>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row>
    <row r="150" spans="1:54" ht="15.75" customHeight="1" x14ac:dyDescent="0.3">
      <c r="A150" s="13"/>
      <c r="B150" s="13"/>
      <c r="C150" s="13"/>
      <c r="D150" s="13" t="s">
        <v>414</v>
      </c>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t="s">
        <v>292</v>
      </c>
      <c r="AV150" s="13"/>
      <c r="AW150" s="13"/>
      <c r="AX150" s="13"/>
      <c r="AY150" s="13"/>
      <c r="AZ150" s="13"/>
      <c r="BA150" s="13"/>
      <c r="BB150" s="13"/>
    </row>
    <row r="151" spans="1:54" ht="15.75" customHeight="1" x14ac:dyDescent="0.3">
      <c r="A151" s="13"/>
      <c r="B151" s="13"/>
      <c r="C151" s="13"/>
      <c r="D151" s="13" t="s">
        <v>417</v>
      </c>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row>
    <row r="152" spans="1:54" ht="15.75" customHeight="1" x14ac:dyDescent="0.3">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row>
    <row r="153" spans="1:54" ht="15.75" customHeight="1" x14ac:dyDescent="0.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row>
    <row r="154" spans="1:54" ht="15.75" customHeight="1" x14ac:dyDescent="0.3">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row>
    <row r="155" spans="1:54" ht="15.75" customHeight="1" x14ac:dyDescent="0.3">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row>
    <row r="156" spans="1:54" ht="15.75" customHeight="1" x14ac:dyDescent="0.3">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row>
    <row r="157" spans="1:54" ht="15.75" customHeight="1" x14ac:dyDescent="0.3">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row>
    <row r="158" spans="1:54" ht="15.75" customHeight="1" x14ac:dyDescent="0.3">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row>
    <row r="159" spans="1:54" ht="15.75" customHeight="1" x14ac:dyDescent="0.3">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row>
    <row r="160" spans="1:54" ht="15.75" customHeight="1" x14ac:dyDescent="0.3">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row>
    <row r="161" spans="1:54" ht="15.75" customHeight="1" x14ac:dyDescent="0.3">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row>
    <row r="162" spans="1:54" ht="15.75" customHeight="1" x14ac:dyDescent="0.3">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row>
    <row r="163" spans="1:54" ht="15.75" customHeight="1" x14ac:dyDescent="0.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row>
    <row r="164" spans="1:54" ht="15.75" customHeight="1" x14ac:dyDescent="0.3">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row>
    <row r="165" spans="1:54" ht="15.75" customHeight="1" x14ac:dyDescent="0.3">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row>
    <row r="166" spans="1:54" ht="15.75" customHeight="1" x14ac:dyDescent="0.3">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row>
    <row r="167" spans="1:54" ht="15.75" customHeight="1" x14ac:dyDescent="0.3">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row>
    <row r="168" spans="1:54" ht="15.75" customHeight="1" x14ac:dyDescent="0.3">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row>
    <row r="169" spans="1:54" ht="15.75" customHeight="1" x14ac:dyDescent="0.3">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row>
    <row r="170" spans="1:54" ht="15.75" customHeight="1" x14ac:dyDescent="0.3">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row>
    <row r="171" spans="1:54" ht="15.75" customHeight="1" x14ac:dyDescent="0.3">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row>
    <row r="172" spans="1:54" ht="15.75" customHeight="1" x14ac:dyDescent="0.3">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row>
    <row r="173" spans="1:54" ht="15.75" customHeight="1" x14ac:dyDescent="0.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row>
    <row r="174" spans="1:54" ht="15.75" customHeight="1" x14ac:dyDescent="0.3">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row>
    <row r="175" spans="1:54" ht="15.75" customHeight="1" x14ac:dyDescent="0.3">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row>
    <row r="176" spans="1:54" ht="15.75" customHeight="1" x14ac:dyDescent="0.3">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row>
    <row r="177" spans="1:54" ht="15.75" customHeight="1" x14ac:dyDescent="0.3">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row>
    <row r="178" spans="1:54" ht="15.75" customHeight="1" x14ac:dyDescent="0.3">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row>
    <row r="179" spans="1:54" ht="15.75" customHeight="1" x14ac:dyDescent="0.3">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row>
    <row r="180" spans="1:54" ht="15.75" customHeight="1" x14ac:dyDescent="0.3">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row>
    <row r="181" spans="1:54" ht="15.75" customHeight="1" x14ac:dyDescent="0.3">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row>
    <row r="182" spans="1:54" ht="15.75" customHeight="1" x14ac:dyDescent="0.3">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row>
    <row r="183" spans="1:54" ht="15.75" customHeight="1" x14ac:dyDescent="0.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row>
    <row r="184" spans="1:54" ht="15.75" customHeight="1" x14ac:dyDescent="0.3">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row>
    <row r="185" spans="1:54" ht="15.75" customHeight="1" x14ac:dyDescent="0.3">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row>
    <row r="186" spans="1:54" ht="15.75" customHeight="1" x14ac:dyDescent="0.3">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row>
    <row r="187" spans="1:54" ht="15.75" customHeight="1" x14ac:dyDescent="0.3">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row>
    <row r="188" spans="1:54" ht="15.75" customHeight="1" x14ac:dyDescent="0.3">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row>
    <row r="189" spans="1:54" ht="15.75" customHeight="1" x14ac:dyDescent="0.3">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row>
    <row r="190" spans="1:54" ht="15.75" customHeight="1" x14ac:dyDescent="0.3">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row>
    <row r="191" spans="1:54" ht="15.75" customHeight="1" x14ac:dyDescent="0.3">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row>
    <row r="192" spans="1:54" ht="15.75" customHeight="1" x14ac:dyDescent="0.3">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row>
    <row r="193" spans="1:54" ht="15.75" customHeight="1" x14ac:dyDescent="0.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row>
    <row r="194" spans="1:54" ht="15.75" customHeight="1" x14ac:dyDescent="0.3">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row>
    <row r="195" spans="1:54" ht="15.75" customHeight="1" x14ac:dyDescent="0.3">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row>
    <row r="196" spans="1:54" ht="15.75" customHeight="1" x14ac:dyDescent="0.3">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row>
    <row r="197" spans="1:54" ht="15.75" customHeight="1" x14ac:dyDescent="0.3">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row>
    <row r="198" spans="1:54" ht="15.75" customHeight="1" x14ac:dyDescent="0.3">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row>
    <row r="199" spans="1:54" ht="15.75" customHeight="1" x14ac:dyDescent="0.3">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row>
    <row r="200" spans="1:54" ht="15.75" customHeight="1" x14ac:dyDescent="0.3">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row>
    <row r="201" spans="1:54" ht="15.75" customHeight="1" x14ac:dyDescent="0.3">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row>
    <row r="202" spans="1:54" ht="15.75" customHeight="1" x14ac:dyDescent="0.3">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row>
    <row r="203" spans="1:54" ht="15.75" customHeight="1" x14ac:dyDescent="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row>
    <row r="204" spans="1:54" ht="15.75" customHeight="1" x14ac:dyDescent="0.3">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row>
    <row r="205" spans="1:54" ht="15.75" customHeight="1" x14ac:dyDescent="0.3">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row>
    <row r="206" spans="1:54" ht="15.75" customHeight="1" x14ac:dyDescent="0.3">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row>
    <row r="207" spans="1:54" ht="15.75" customHeight="1" x14ac:dyDescent="0.3">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row>
    <row r="208" spans="1:54" ht="15.75" customHeight="1" x14ac:dyDescent="0.3">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row>
    <row r="209" spans="1:54" ht="15.75" customHeight="1" x14ac:dyDescent="0.3">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row>
    <row r="210" spans="1:54" ht="15.75" customHeight="1" x14ac:dyDescent="0.3">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row>
    <row r="211" spans="1:54" ht="15.75" customHeight="1" x14ac:dyDescent="0.3">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row>
    <row r="212" spans="1:54" ht="15.75" customHeight="1" x14ac:dyDescent="0.3">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row>
    <row r="213" spans="1:54" ht="15.75" customHeight="1" x14ac:dyDescent="0.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row>
    <row r="214" spans="1:54" ht="15.75" customHeight="1" x14ac:dyDescent="0.3">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row>
    <row r="215" spans="1:54" ht="15.75" customHeight="1" x14ac:dyDescent="0.3">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row>
    <row r="216" spans="1:54" ht="15.75" customHeight="1" x14ac:dyDescent="0.3">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row>
    <row r="217" spans="1:54" ht="15.75" customHeight="1" x14ac:dyDescent="0.3">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row>
    <row r="218" spans="1:54" ht="15.75" customHeight="1" x14ac:dyDescent="0.3">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row>
    <row r="219" spans="1:54" ht="15.75" customHeight="1" x14ac:dyDescent="0.3">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row>
    <row r="220" spans="1:54" ht="15.75" customHeight="1" x14ac:dyDescent="0.3">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row>
    <row r="221" spans="1:54" ht="15.75" customHeight="1" x14ac:dyDescent="0.3">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row>
    <row r="222" spans="1:54" ht="15.75" customHeight="1" x14ac:dyDescent="0.3">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row>
    <row r="223" spans="1:54" ht="15.75" customHeight="1" x14ac:dyDescent="0.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row>
    <row r="224" spans="1:54" ht="15.75" customHeight="1" x14ac:dyDescent="0.3">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row>
    <row r="225" spans="1:54" ht="15.75" customHeight="1" x14ac:dyDescent="0.3">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row>
    <row r="226" spans="1:54" ht="15.75" customHeight="1" x14ac:dyDescent="0.3">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row>
    <row r="227" spans="1:54" ht="15.75" customHeight="1" x14ac:dyDescent="0.3">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row>
    <row r="228" spans="1:54" ht="15.75" customHeight="1" x14ac:dyDescent="0.3">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row>
    <row r="229" spans="1:54" ht="15.75" customHeight="1" x14ac:dyDescent="0.3">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row>
    <row r="230" spans="1:54" ht="15.75" customHeight="1" x14ac:dyDescent="0.3">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row>
    <row r="231" spans="1:54" ht="15.75" customHeight="1" x14ac:dyDescent="0.3">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row>
    <row r="232" spans="1:54" ht="15.75" customHeight="1" x14ac:dyDescent="0.3">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row>
    <row r="233" spans="1:54" ht="15.75" customHeight="1" x14ac:dyDescent="0.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row>
    <row r="234" spans="1:54" ht="15.75" customHeight="1" x14ac:dyDescent="0.3">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row>
    <row r="235" spans="1:54" ht="15.75" customHeight="1" x14ac:dyDescent="0.3">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row>
    <row r="236" spans="1:54" ht="15.75" customHeight="1" x14ac:dyDescent="0.3">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row>
    <row r="237" spans="1:54" ht="15.75" customHeight="1" x14ac:dyDescent="0.3">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row>
    <row r="238" spans="1:54" ht="15.75" customHeight="1" x14ac:dyDescent="0.3">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row>
    <row r="239" spans="1:54" ht="15.75" customHeight="1" x14ac:dyDescent="0.3">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row>
    <row r="240" spans="1:54" ht="15.75" customHeight="1" x14ac:dyDescent="0.3">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row>
    <row r="241" spans="1:54" ht="15.75" customHeight="1" x14ac:dyDescent="0.3">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row>
    <row r="242" spans="1:54" ht="15.75" customHeight="1" x14ac:dyDescent="0.3">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row>
    <row r="243" spans="1:54" ht="15.75" customHeight="1" x14ac:dyDescent="0.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row>
    <row r="244" spans="1:54" ht="15.75" customHeight="1" x14ac:dyDescent="0.3">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row>
    <row r="245" spans="1:54" ht="15.75" customHeight="1" x14ac:dyDescent="0.3">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row>
    <row r="246" spans="1:54" ht="15.75" customHeight="1" x14ac:dyDescent="0.3">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row>
    <row r="247" spans="1:54" ht="15.75" customHeight="1" x14ac:dyDescent="0.3">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row>
    <row r="248" spans="1:54" ht="15.75" customHeight="1" x14ac:dyDescent="0.3">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row>
    <row r="249" spans="1:54" ht="15.75" customHeight="1" x14ac:dyDescent="0.3">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row>
    <row r="250" spans="1:54" ht="15.75" customHeight="1" x14ac:dyDescent="0.3">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row>
    <row r="251" spans="1:54" ht="15.75" customHeight="1" x14ac:dyDescent="0.3">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row>
    <row r="252" spans="1:54" ht="15.75" customHeight="1" x14ac:dyDescent="0.3">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row>
    <row r="253" spans="1:54" ht="15.75" customHeight="1" x14ac:dyDescent="0.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row>
    <row r="254" spans="1:54" ht="15.75" customHeight="1" x14ac:dyDescent="0.3">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row>
    <row r="255" spans="1:54" ht="15.75" customHeight="1" x14ac:dyDescent="0.3">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row>
    <row r="256" spans="1:54" ht="15.75" customHeight="1" x14ac:dyDescent="0.3">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row>
    <row r="257" spans="1:54" ht="15.75" customHeight="1" x14ac:dyDescent="0.3">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row>
    <row r="258" spans="1:54" ht="15.75" customHeight="1" x14ac:dyDescent="0.3">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row>
    <row r="259" spans="1:54" ht="15.75" customHeight="1" x14ac:dyDescent="0.3">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row>
    <row r="260" spans="1:54" ht="15.75" customHeight="1" x14ac:dyDescent="0.3">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row>
    <row r="261" spans="1:54" ht="15.75" customHeight="1" x14ac:dyDescent="0.3">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row>
    <row r="262" spans="1:54" ht="15.75" customHeight="1" x14ac:dyDescent="0.3">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row>
    <row r="263" spans="1:54" ht="15.75" customHeight="1" x14ac:dyDescent="0.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row>
    <row r="264" spans="1:54" ht="15.75" customHeight="1" x14ac:dyDescent="0.3">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row>
    <row r="265" spans="1:54" ht="15.75" customHeight="1" x14ac:dyDescent="0.3">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row>
    <row r="266" spans="1:54" ht="15.75" customHeight="1" x14ac:dyDescent="0.3">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row>
    <row r="267" spans="1:54" ht="15.75" customHeight="1" x14ac:dyDescent="0.3">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row>
    <row r="268" spans="1:54" ht="15.75" customHeight="1" x14ac:dyDescent="0.3">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row>
    <row r="269" spans="1:54" ht="15.75" customHeight="1" x14ac:dyDescent="0.3">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row>
    <row r="270" spans="1:54" ht="15.75" customHeight="1" x14ac:dyDescent="0.3">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row>
    <row r="271" spans="1:54" ht="15.75" customHeight="1" x14ac:dyDescent="0.3">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row>
    <row r="272" spans="1:54" ht="15.75" customHeight="1" x14ac:dyDescent="0.3">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row>
    <row r="273" spans="1:54" ht="15.75" customHeight="1" x14ac:dyDescent="0.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row>
    <row r="274" spans="1:54" ht="15.75" customHeight="1" x14ac:dyDescent="0.3">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row>
    <row r="275" spans="1:54" ht="15.75" customHeight="1" x14ac:dyDescent="0.3">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row>
    <row r="276" spans="1:54" ht="15.75" customHeight="1" x14ac:dyDescent="0.3">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row>
    <row r="277" spans="1:54" ht="15.75" customHeight="1" x14ac:dyDescent="0.3">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row>
    <row r="278" spans="1:54" ht="15.75" customHeight="1" x14ac:dyDescent="0.3">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row>
    <row r="279" spans="1:54" ht="15.75" customHeight="1" x14ac:dyDescent="0.3">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row>
    <row r="280" spans="1:54" ht="15.75" customHeight="1" x14ac:dyDescent="0.3">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row>
    <row r="281" spans="1:54" ht="15.75" customHeight="1" x14ac:dyDescent="0.3">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row>
    <row r="282" spans="1:54" ht="15.75" customHeight="1" x14ac:dyDescent="0.3">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row>
    <row r="283" spans="1:54" ht="15.75" customHeight="1" x14ac:dyDescent="0.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row>
    <row r="284" spans="1:54" ht="15.75" customHeight="1" x14ac:dyDescent="0.3">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row>
    <row r="285" spans="1:54" ht="15.75" customHeight="1" x14ac:dyDescent="0.3">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row>
    <row r="286" spans="1:54" ht="15.75" customHeight="1" x14ac:dyDescent="0.3">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row>
    <row r="287" spans="1:54" ht="15.75" customHeight="1" x14ac:dyDescent="0.3">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row>
    <row r="288" spans="1:54" ht="15.75" customHeight="1" x14ac:dyDescent="0.3">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row>
    <row r="289" spans="1:54" ht="15.75" customHeight="1" x14ac:dyDescent="0.3">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row>
    <row r="290" spans="1:54" ht="15.75" customHeight="1" x14ac:dyDescent="0.3">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row>
    <row r="291" spans="1:54" ht="15.75" customHeight="1" x14ac:dyDescent="0.3">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row>
    <row r="292" spans="1:54" ht="15.75" customHeight="1" x14ac:dyDescent="0.3">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row>
    <row r="293" spans="1:54" ht="15.75" customHeight="1" x14ac:dyDescent="0.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row>
    <row r="294" spans="1:54" ht="15.75" customHeight="1" x14ac:dyDescent="0.3">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row>
    <row r="295" spans="1:54" ht="15.75" customHeight="1" x14ac:dyDescent="0.3">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row>
    <row r="296" spans="1:54" ht="15.75" customHeight="1" x14ac:dyDescent="0.3">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row>
    <row r="297" spans="1:54" ht="15.75" customHeight="1" x14ac:dyDescent="0.3">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row>
    <row r="298" spans="1:54" ht="15.75" customHeight="1" x14ac:dyDescent="0.3">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row>
    <row r="299" spans="1:54" ht="15.75" customHeight="1" x14ac:dyDescent="0.3">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row>
    <row r="300" spans="1:54" ht="15.75" customHeight="1" x14ac:dyDescent="0.3">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row>
    <row r="301" spans="1:54" ht="15.75" customHeight="1" x14ac:dyDescent="0.3">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row>
    <row r="302" spans="1:54" ht="15.75" customHeight="1" x14ac:dyDescent="0.3">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row>
    <row r="303" spans="1:54" ht="15.75" customHeight="1" x14ac:dyDescent="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row>
    <row r="304" spans="1:54" ht="15.75" customHeight="1" x14ac:dyDescent="0.3">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row>
    <row r="305" spans="1:54" ht="15.75" customHeight="1" x14ac:dyDescent="0.3">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row>
    <row r="306" spans="1:54" ht="15.75" customHeight="1" x14ac:dyDescent="0.3">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row>
    <row r="307" spans="1:54" ht="15.75" customHeight="1" x14ac:dyDescent="0.3">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row>
    <row r="308" spans="1:54" ht="15.75" customHeight="1" x14ac:dyDescent="0.3">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row>
    <row r="309" spans="1:54" ht="15.75" customHeight="1" x14ac:dyDescent="0.3">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row>
    <row r="310" spans="1:54" ht="15.75" customHeight="1" x14ac:dyDescent="0.3">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row>
    <row r="311" spans="1:54" ht="15.75" customHeight="1" x14ac:dyDescent="0.3">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row>
    <row r="312" spans="1:54" ht="15.75" customHeight="1" x14ac:dyDescent="0.3">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row>
    <row r="313" spans="1:54" ht="15.75" customHeight="1" x14ac:dyDescent="0.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row>
    <row r="314" spans="1:54" ht="15.75" customHeight="1" x14ac:dyDescent="0.3">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row>
    <row r="315" spans="1:54" ht="15.75" customHeight="1" x14ac:dyDescent="0.3">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row>
    <row r="316" spans="1:54" ht="15.75" customHeight="1" x14ac:dyDescent="0.3">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row>
    <row r="317" spans="1:54" ht="15.75" customHeight="1" x14ac:dyDescent="0.3">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row>
    <row r="318" spans="1:54" ht="15.75" customHeight="1" x14ac:dyDescent="0.3">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row>
    <row r="319" spans="1:54" ht="15.75" customHeight="1" x14ac:dyDescent="0.3">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row>
    <row r="320" spans="1:54" ht="15.75" customHeight="1" x14ac:dyDescent="0.3">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row>
    <row r="321" spans="1:54" ht="15.75" customHeight="1" x14ac:dyDescent="0.3">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row>
    <row r="322" spans="1:54" ht="15.75" customHeight="1" x14ac:dyDescent="0.3">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row>
    <row r="323" spans="1:54" ht="15.75" customHeight="1" x14ac:dyDescent="0.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row>
    <row r="324" spans="1:54" ht="15.75" customHeight="1" x14ac:dyDescent="0.3">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row>
    <row r="325" spans="1:54" ht="15.75" customHeight="1" x14ac:dyDescent="0.3">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row>
    <row r="326" spans="1:54" ht="15.75" customHeight="1" x14ac:dyDescent="0.3">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row>
    <row r="327" spans="1:54" ht="15.75" customHeight="1" x14ac:dyDescent="0.3">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row>
    <row r="328" spans="1:54" ht="15.75" customHeight="1" x14ac:dyDescent="0.3">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row>
    <row r="329" spans="1:54" ht="15.75" customHeight="1" x14ac:dyDescent="0.3">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row>
    <row r="330" spans="1:54" ht="15.75" customHeight="1" x14ac:dyDescent="0.3">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row>
    <row r="331" spans="1:54" ht="15.75" customHeight="1" x14ac:dyDescent="0.3">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row>
    <row r="332" spans="1:54" ht="15.75" customHeight="1" x14ac:dyDescent="0.3">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row>
    <row r="333" spans="1:54" ht="15.75" customHeight="1" x14ac:dyDescent="0.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row>
    <row r="334" spans="1:54" ht="15.75" customHeight="1" x14ac:dyDescent="0.3">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row>
    <row r="335" spans="1:54" ht="15.75" customHeight="1" x14ac:dyDescent="0.3">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row>
    <row r="336" spans="1:54" ht="15.75" customHeight="1" x14ac:dyDescent="0.3">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row>
    <row r="337" spans="1:54" ht="15.75" customHeight="1" x14ac:dyDescent="0.3">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row>
    <row r="338" spans="1:54" ht="15.75" customHeight="1" x14ac:dyDescent="0.3">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row>
    <row r="339" spans="1:54" ht="15.75" customHeight="1" x14ac:dyDescent="0.3">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row>
    <row r="340" spans="1:54" ht="15.75" customHeight="1" x14ac:dyDescent="0.3">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row>
    <row r="341" spans="1:54" ht="15.75" customHeight="1" x14ac:dyDescent="0.3">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row>
    <row r="342" spans="1:54" ht="15.75" customHeight="1" x14ac:dyDescent="0.3">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row>
    <row r="343" spans="1:54" ht="15.75" customHeight="1" x14ac:dyDescent="0.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row>
    <row r="344" spans="1:54" ht="15.75" customHeight="1" x14ac:dyDescent="0.3">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row>
    <row r="345" spans="1:54" ht="15.75" customHeight="1" x14ac:dyDescent="0.3">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row>
    <row r="346" spans="1:54" ht="15.75" customHeight="1" x14ac:dyDescent="0.3">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row>
    <row r="347" spans="1:54" ht="15.75" customHeight="1" x14ac:dyDescent="0.3">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row>
    <row r="348" spans="1:54" ht="15.75" customHeight="1" x14ac:dyDescent="0.3">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row>
    <row r="349" spans="1:54" ht="15.75" customHeight="1" x14ac:dyDescent="0.3">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row>
    <row r="350" spans="1:54" ht="15.75" customHeight="1" x14ac:dyDescent="0.3">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row>
    <row r="351" spans="1:54" ht="15.75" customHeight="1" x14ac:dyDescent="0.3">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row>
    <row r="352" spans="1:54" ht="15.75" customHeight="1" x14ac:dyDescent="0.3">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row>
    <row r="353" spans="1:54" ht="15.75" customHeight="1" x14ac:dyDescent="0.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row>
    <row r="354" spans="1:54" ht="15.75" customHeight="1" x14ac:dyDescent="0.3">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row>
    <row r="355" spans="1:54" ht="15.75" customHeight="1" x14ac:dyDescent="0.3">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row>
    <row r="356" spans="1:54" ht="15.75" customHeight="1" x14ac:dyDescent="0.3">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row>
    <row r="357" spans="1:54" ht="15.75" customHeight="1" x14ac:dyDescent="0.3">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row>
    <row r="358" spans="1:54" ht="15.75" customHeight="1" x14ac:dyDescent="0.3">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row>
    <row r="359" spans="1:54" ht="15.75" customHeight="1" x14ac:dyDescent="0.3">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row>
    <row r="360" spans="1:54" ht="15.75" customHeight="1" x14ac:dyDescent="0.3">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row>
    <row r="361" spans="1:54" ht="15.75" customHeight="1" x14ac:dyDescent="0.3">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row>
    <row r="362" spans="1:54" ht="15.75" customHeight="1" x14ac:dyDescent="0.3">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row>
    <row r="363" spans="1:54" ht="15.75" customHeight="1" x14ac:dyDescent="0.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row>
    <row r="364" spans="1:54" ht="15.75" customHeight="1" x14ac:dyDescent="0.3">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row>
    <row r="365" spans="1:54" ht="15.75" customHeight="1" x14ac:dyDescent="0.3">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row>
    <row r="366" spans="1:54" ht="15.75" customHeight="1" x14ac:dyDescent="0.3">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row>
    <row r="367" spans="1:54" ht="15.75" customHeight="1" x14ac:dyDescent="0.3">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row>
    <row r="368" spans="1:54" ht="15.75" customHeight="1" x14ac:dyDescent="0.3">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row>
    <row r="369" spans="1:54" ht="15.75" customHeight="1" x14ac:dyDescent="0.3">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row>
    <row r="370" spans="1:54" ht="15.75" customHeight="1" x14ac:dyDescent="0.3">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row>
    <row r="371" spans="1:54" ht="15.75" customHeight="1" x14ac:dyDescent="0.3">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row>
    <row r="372" spans="1:54" ht="15.75" customHeight="1" x14ac:dyDescent="0.3">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row>
    <row r="373" spans="1:54" ht="15.75" customHeight="1" x14ac:dyDescent="0.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row>
    <row r="374" spans="1:54" ht="15.75" customHeight="1" x14ac:dyDescent="0.3">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row>
    <row r="375" spans="1:54" ht="15.75" customHeight="1" x14ac:dyDescent="0.3">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row>
    <row r="376" spans="1:54" ht="15.75" customHeight="1" x14ac:dyDescent="0.3">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row>
    <row r="377" spans="1:54" ht="15.75" customHeight="1" x14ac:dyDescent="0.3">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row>
    <row r="378" spans="1:54" ht="15.75" customHeight="1" x14ac:dyDescent="0.3">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row>
    <row r="379" spans="1:54" ht="15.75" customHeight="1" x14ac:dyDescent="0.3">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row>
    <row r="380" spans="1:54" ht="15.75" customHeight="1" x14ac:dyDescent="0.3">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row>
    <row r="381" spans="1:54" ht="15.75" customHeight="1" x14ac:dyDescent="0.3">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row>
    <row r="382" spans="1:54" ht="15.75" customHeight="1" x14ac:dyDescent="0.3">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row>
    <row r="383" spans="1:54" ht="15.75" customHeight="1" x14ac:dyDescent="0.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row>
    <row r="384" spans="1:54" ht="15.75" customHeight="1" x14ac:dyDescent="0.3">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row>
    <row r="385" spans="1:54" ht="15.75" customHeight="1" x14ac:dyDescent="0.3">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row>
    <row r="386" spans="1:54" ht="15.75" customHeight="1" x14ac:dyDescent="0.3">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row>
    <row r="387" spans="1:54" ht="15.75" customHeight="1" x14ac:dyDescent="0.3">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row>
    <row r="388" spans="1:54" ht="15.75" customHeight="1" x14ac:dyDescent="0.3">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row>
    <row r="389" spans="1:54" ht="15.75" customHeight="1" x14ac:dyDescent="0.3">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row>
    <row r="390" spans="1:54" ht="15.75" customHeight="1" x14ac:dyDescent="0.3">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row>
    <row r="391" spans="1:54" ht="15.75" customHeight="1" x14ac:dyDescent="0.3">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row>
    <row r="392" spans="1:54" ht="15.75" customHeight="1" x14ac:dyDescent="0.3">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row>
    <row r="393" spans="1:54" ht="15.75" customHeight="1" x14ac:dyDescent="0.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row>
    <row r="394" spans="1:54" ht="15.75" customHeight="1" x14ac:dyDescent="0.3">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row>
    <row r="395" spans="1:54" ht="15.75" customHeight="1" x14ac:dyDescent="0.3">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row>
    <row r="396" spans="1:54" ht="15.75" customHeight="1" x14ac:dyDescent="0.3">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row>
    <row r="397" spans="1:54" ht="15.75" customHeight="1" x14ac:dyDescent="0.3">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row>
    <row r="398" spans="1:54" ht="15.75" customHeight="1" x14ac:dyDescent="0.3">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row>
    <row r="399" spans="1:54" ht="15.75" customHeight="1" x14ac:dyDescent="0.3">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row>
    <row r="400" spans="1:54" ht="15.75" customHeight="1" x14ac:dyDescent="0.3">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row>
    <row r="401" spans="1:54" ht="15.75" customHeight="1" x14ac:dyDescent="0.3">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row>
    <row r="402" spans="1:54" ht="15.75" customHeight="1" x14ac:dyDescent="0.3">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row>
    <row r="403" spans="1:54" ht="15.75" customHeight="1" x14ac:dyDescent="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row>
    <row r="404" spans="1:54" ht="15.75" customHeight="1" x14ac:dyDescent="0.3">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row>
    <row r="405" spans="1:54" ht="15.75" customHeight="1" x14ac:dyDescent="0.3">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row>
    <row r="406" spans="1:54" ht="15.75" customHeight="1" x14ac:dyDescent="0.3">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row>
    <row r="407" spans="1:54" ht="15.75" customHeight="1" x14ac:dyDescent="0.3">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row>
    <row r="408" spans="1:54" ht="15.75" customHeight="1" x14ac:dyDescent="0.3">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row>
    <row r="409" spans="1:54" ht="15.75" customHeight="1" x14ac:dyDescent="0.3">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row>
    <row r="410" spans="1:54" ht="15.75" customHeight="1" x14ac:dyDescent="0.3">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row>
    <row r="411" spans="1:54" ht="15.75" customHeight="1" x14ac:dyDescent="0.3">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row>
    <row r="412" spans="1:54" ht="15.75" customHeight="1" x14ac:dyDescent="0.3">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row>
    <row r="413" spans="1:54" ht="15.75" customHeight="1" x14ac:dyDescent="0.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row>
    <row r="414" spans="1:54" ht="15.75" customHeight="1" x14ac:dyDescent="0.3">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row>
    <row r="415" spans="1:54" ht="15.75" customHeight="1" x14ac:dyDescent="0.3">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row>
    <row r="416" spans="1:54" ht="15.75" customHeight="1" x14ac:dyDescent="0.3">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row>
    <row r="417" spans="1:54" ht="15.75" customHeight="1" x14ac:dyDescent="0.3">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row>
    <row r="418" spans="1:54" ht="15.75" customHeight="1" x14ac:dyDescent="0.3">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row>
    <row r="419" spans="1:54" ht="15.75" customHeight="1" x14ac:dyDescent="0.3">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row>
    <row r="420" spans="1:54" ht="15.75" customHeight="1" x14ac:dyDescent="0.3">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row>
    <row r="421" spans="1:54" ht="15.75" customHeight="1" x14ac:dyDescent="0.3">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row>
    <row r="422" spans="1:54" ht="15.75" customHeight="1" x14ac:dyDescent="0.3">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row>
    <row r="423" spans="1:54" ht="15.75" customHeight="1" x14ac:dyDescent="0.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row>
    <row r="424" spans="1:54" ht="15.75" customHeight="1" x14ac:dyDescent="0.3">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row>
    <row r="425" spans="1:54" ht="15.75" customHeight="1" x14ac:dyDescent="0.3">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row>
    <row r="426" spans="1:54" ht="15.75" customHeight="1" x14ac:dyDescent="0.3">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row>
    <row r="427" spans="1:54" ht="15.75" customHeight="1" x14ac:dyDescent="0.3">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row>
    <row r="428" spans="1:54" ht="15.75" customHeight="1" x14ac:dyDescent="0.3">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row>
    <row r="429" spans="1:54" ht="15.75" customHeight="1" x14ac:dyDescent="0.3">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row>
    <row r="430" spans="1:54" ht="15.75" customHeight="1" x14ac:dyDescent="0.3">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row>
    <row r="431" spans="1:54" ht="15.75" customHeight="1" x14ac:dyDescent="0.3">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row>
    <row r="432" spans="1:54" ht="15.75" customHeight="1" x14ac:dyDescent="0.3">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row>
    <row r="433" spans="1:54" ht="15.75" customHeight="1" x14ac:dyDescent="0.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row>
    <row r="434" spans="1:54" ht="15.75" customHeight="1" x14ac:dyDescent="0.3">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row>
    <row r="435" spans="1:54" ht="15.75" customHeight="1" x14ac:dyDescent="0.3">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row>
    <row r="436" spans="1:54" ht="15.75" customHeight="1" x14ac:dyDescent="0.3">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row>
    <row r="437" spans="1:54" ht="15.75" customHeight="1" x14ac:dyDescent="0.3">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row>
    <row r="438" spans="1:54" ht="15.75" customHeight="1" x14ac:dyDescent="0.3">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row>
    <row r="439" spans="1:54" ht="15.75" customHeight="1" x14ac:dyDescent="0.3">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row>
    <row r="440" spans="1:54" ht="15.75" customHeight="1" x14ac:dyDescent="0.3">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row>
    <row r="441" spans="1:54" ht="15.75" customHeight="1" x14ac:dyDescent="0.3">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row>
    <row r="442" spans="1:54" ht="15.75" customHeight="1" x14ac:dyDescent="0.3">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row>
    <row r="443" spans="1:54" ht="15.75" customHeight="1" x14ac:dyDescent="0.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row>
    <row r="444" spans="1:54" ht="15.75" customHeight="1" x14ac:dyDescent="0.3">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row>
    <row r="445" spans="1:54" ht="15.75" customHeight="1" x14ac:dyDescent="0.3">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row>
    <row r="446" spans="1:54" ht="15.75" customHeight="1" x14ac:dyDescent="0.3">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row>
    <row r="447" spans="1:54" ht="15.75" customHeight="1" x14ac:dyDescent="0.3">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row>
    <row r="448" spans="1:54" ht="15.75" customHeight="1" x14ac:dyDescent="0.3">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row>
    <row r="449" spans="1:54" ht="15.75" customHeight="1" x14ac:dyDescent="0.3">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row>
    <row r="450" spans="1:54" ht="15.75" customHeight="1" x14ac:dyDescent="0.3">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row>
    <row r="451" spans="1:54" ht="15.75" customHeight="1" x14ac:dyDescent="0.3">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row>
    <row r="452" spans="1:54" ht="15.75" customHeight="1" x14ac:dyDescent="0.3">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row>
    <row r="453" spans="1:54" ht="15.75" customHeight="1" x14ac:dyDescent="0.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row>
    <row r="454" spans="1:54" ht="15.75" customHeight="1" x14ac:dyDescent="0.3">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row>
    <row r="455" spans="1:54" ht="15.75" customHeight="1" x14ac:dyDescent="0.3">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row>
    <row r="456" spans="1:54" ht="15.75" customHeight="1" x14ac:dyDescent="0.3">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row>
    <row r="457" spans="1:54" ht="15.75" customHeight="1" x14ac:dyDescent="0.3">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row>
    <row r="458" spans="1:54" ht="15.75" customHeight="1" x14ac:dyDescent="0.3">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row>
    <row r="459" spans="1:54" ht="15.75" customHeight="1" x14ac:dyDescent="0.3">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row>
    <row r="460" spans="1:54" ht="15.75" customHeight="1" x14ac:dyDescent="0.3">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row>
    <row r="461" spans="1:54" ht="15.75" customHeight="1" x14ac:dyDescent="0.3">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row>
    <row r="462" spans="1:54" ht="15.75" customHeight="1" x14ac:dyDescent="0.3">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row>
    <row r="463" spans="1:54" ht="15.75" customHeight="1" x14ac:dyDescent="0.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row>
    <row r="464" spans="1:54" ht="15.75" customHeight="1" x14ac:dyDescent="0.3">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row>
    <row r="465" spans="1:54" ht="15.75" customHeight="1" x14ac:dyDescent="0.3">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row>
    <row r="466" spans="1:54" ht="15.75" customHeight="1" x14ac:dyDescent="0.3">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row>
    <row r="467" spans="1:54" ht="15.75" customHeight="1" x14ac:dyDescent="0.3">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row>
    <row r="468" spans="1:54" ht="15.75" customHeight="1" x14ac:dyDescent="0.3">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row>
    <row r="469" spans="1:54" ht="15.75" customHeight="1" x14ac:dyDescent="0.3">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row>
    <row r="470" spans="1:54" ht="15.75" customHeight="1" x14ac:dyDescent="0.3">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row>
    <row r="471" spans="1:54" ht="15.75" customHeight="1" x14ac:dyDescent="0.3">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row>
    <row r="472" spans="1:54" ht="15.75" customHeight="1" x14ac:dyDescent="0.3">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row>
    <row r="473" spans="1:54" ht="15.75" customHeight="1" x14ac:dyDescent="0.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row>
    <row r="474" spans="1:54" ht="15.75" customHeight="1" x14ac:dyDescent="0.3">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row>
    <row r="475" spans="1:54" ht="15.75" customHeight="1" x14ac:dyDescent="0.3">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row>
    <row r="476" spans="1:54" ht="15.75" customHeight="1" x14ac:dyDescent="0.3">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row>
    <row r="477" spans="1:54" ht="15.75" customHeight="1" x14ac:dyDescent="0.3">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row>
    <row r="478" spans="1:54" ht="15.75" customHeight="1" x14ac:dyDescent="0.3">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row>
    <row r="479" spans="1:54" ht="15.75" customHeight="1" x14ac:dyDescent="0.3">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row>
    <row r="480" spans="1:54" ht="15.75" customHeight="1" x14ac:dyDescent="0.3">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row>
    <row r="481" spans="1:54" ht="15.75" customHeight="1" x14ac:dyDescent="0.3">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row>
    <row r="482" spans="1:54" ht="15.75" customHeight="1" x14ac:dyDescent="0.3">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row>
    <row r="483" spans="1:54" ht="15.75" customHeight="1" x14ac:dyDescent="0.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row>
    <row r="484" spans="1:54" ht="15.75" customHeight="1" x14ac:dyDescent="0.3">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row>
    <row r="485" spans="1:54" ht="15.75" customHeight="1" x14ac:dyDescent="0.3">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row>
    <row r="486" spans="1:54" ht="15.75" customHeight="1" x14ac:dyDescent="0.3">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row>
    <row r="487" spans="1:54" ht="15.75" customHeight="1" x14ac:dyDescent="0.3">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row>
    <row r="488" spans="1:54" ht="15.75" customHeight="1" x14ac:dyDescent="0.3">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row>
    <row r="489" spans="1:54" ht="15.75" customHeight="1" x14ac:dyDescent="0.3">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row>
    <row r="490" spans="1:54" ht="15.75" customHeight="1" x14ac:dyDescent="0.3">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row>
    <row r="491" spans="1:54" ht="15.75" customHeight="1" x14ac:dyDescent="0.3">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row>
    <row r="492" spans="1:54" ht="15.75" customHeight="1" x14ac:dyDescent="0.3">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row>
    <row r="493" spans="1:54" ht="15.75" customHeight="1" x14ac:dyDescent="0.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row>
    <row r="494" spans="1:54" ht="15.75" customHeight="1" x14ac:dyDescent="0.3">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row>
    <row r="495" spans="1:54" ht="15.75" customHeight="1" x14ac:dyDescent="0.3">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row>
    <row r="496" spans="1:54" ht="15.75" customHeight="1" x14ac:dyDescent="0.3">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row>
    <row r="497" spans="1:54" ht="15.75" customHeight="1" x14ac:dyDescent="0.3">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row>
    <row r="498" spans="1:54" ht="15.75" customHeight="1" x14ac:dyDescent="0.3">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row>
    <row r="499" spans="1:54" ht="15.75" customHeight="1" x14ac:dyDescent="0.3">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row>
    <row r="500" spans="1:54" ht="15.75" customHeight="1" x14ac:dyDescent="0.3">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row>
    <row r="501" spans="1:54" ht="15.75" customHeight="1" x14ac:dyDescent="0.3">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row>
    <row r="502" spans="1:54" ht="15.75" customHeight="1" x14ac:dyDescent="0.3">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row>
    <row r="503" spans="1:54" ht="15.75" customHeight="1" x14ac:dyDescent="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row>
    <row r="504" spans="1:54" ht="15.75" customHeight="1" x14ac:dyDescent="0.3">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row>
    <row r="505" spans="1:54" ht="15.75" customHeight="1" x14ac:dyDescent="0.3">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row>
    <row r="506" spans="1:54" ht="15.75" customHeight="1" x14ac:dyDescent="0.3">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row>
    <row r="507" spans="1:54" ht="15.75" customHeight="1" x14ac:dyDescent="0.3">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row>
    <row r="508" spans="1:54" ht="15.75" customHeight="1" x14ac:dyDescent="0.3">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row>
    <row r="509" spans="1:54" ht="15.75" customHeight="1" x14ac:dyDescent="0.3">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row>
    <row r="510" spans="1:54" ht="15.75" customHeight="1" x14ac:dyDescent="0.3">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row>
    <row r="511" spans="1:54" ht="15.75" customHeight="1" x14ac:dyDescent="0.3">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row>
    <row r="512" spans="1:54" ht="15.75" customHeight="1" x14ac:dyDescent="0.3">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row>
    <row r="513" spans="1:54" ht="15.75" customHeight="1" x14ac:dyDescent="0.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row>
    <row r="514" spans="1:54" ht="15.75" customHeight="1" x14ac:dyDescent="0.3">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row>
    <row r="515" spans="1:54" ht="15.75" customHeight="1" x14ac:dyDescent="0.3">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row>
    <row r="516" spans="1:54" ht="15.75" customHeight="1" x14ac:dyDescent="0.3">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row>
    <row r="517" spans="1:54" ht="15.75" customHeight="1" x14ac:dyDescent="0.3">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row>
    <row r="518" spans="1:54" ht="15.75" customHeight="1" x14ac:dyDescent="0.3">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row>
    <row r="519" spans="1:54" ht="15.75" customHeight="1" x14ac:dyDescent="0.3">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row>
    <row r="520" spans="1:54" ht="15.75" customHeight="1" x14ac:dyDescent="0.3">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row>
    <row r="521" spans="1:54" ht="15.75" customHeight="1" x14ac:dyDescent="0.3">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row>
    <row r="522" spans="1:54" ht="15.75" customHeight="1" x14ac:dyDescent="0.3">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row>
    <row r="523" spans="1:54" ht="15.75" customHeight="1" x14ac:dyDescent="0.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row>
    <row r="524" spans="1:54" ht="15.75" customHeight="1" x14ac:dyDescent="0.3">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row>
    <row r="525" spans="1:54" ht="15.75" customHeight="1" x14ac:dyDescent="0.3">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row>
    <row r="526" spans="1:54" ht="15.75" customHeight="1" x14ac:dyDescent="0.3">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row>
    <row r="527" spans="1:54" ht="15.75" customHeight="1" x14ac:dyDescent="0.3">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row>
    <row r="528" spans="1:54" ht="15.75" customHeight="1" x14ac:dyDescent="0.3">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row>
    <row r="529" spans="1:54" ht="15.75" customHeight="1" x14ac:dyDescent="0.3">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row>
    <row r="530" spans="1:54" ht="15.75" customHeight="1" x14ac:dyDescent="0.3">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row>
    <row r="531" spans="1:54" ht="15.75" customHeight="1" x14ac:dyDescent="0.3">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row>
    <row r="532" spans="1:54" ht="15.75" customHeight="1" x14ac:dyDescent="0.3">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row>
    <row r="533" spans="1:54" ht="15.75" customHeight="1" x14ac:dyDescent="0.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row>
    <row r="534" spans="1:54" ht="15.75" customHeight="1" x14ac:dyDescent="0.3">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row>
    <row r="535" spans="1:54" ht="15.75" customHeight="1" x14ac:dyDescent="0.3">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row>
    <row r="536" spans="1:54" ht="15.75" customHeight="1" x14ac:dyDescent="0.3">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row>
    <row r="537" spans="1:54" ht="15.75" customHeight="1" x14ac:dyDescent="0.3">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row>
    <row r="538" spans="1:54" ht="15.75" customHeight="1" x14ac:dyDescent="0.3">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row>
    <row r="539" spans="1:54" ht="15.75" customHeight="1" x14ac:dyDescent="0.3">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row>
    <row r="540" spans="1:54" ht="15.75" customHeight="1" x14ac:dyDescent="0.3">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row>
    <row r="541" spans="1:54" ht="15.75" customHeight="1" x14ac:dyDescent="0.3">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row>
    <row r="542" spans="1:54" ht="15.75" customHeight="1" x14ac:dyDescent="0.3">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row>
    <row r="543" spans="1:54" ht="15.75" customHeight="1" x14ac:dyDescent="0.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row>
    <row r="544" spans="1:54" ht="15.75" customHeight="1" x14ac:dyDescent="0.3">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row>
    <row r="545" spans="1:54" ht="15.75" customHeight="1" x14ac:dyDescent="0.3">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row>
    <row r="546" spans="1:54" ht="15.75" customHeight="1" x14ac:dyDescent="0.3">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row>
    <row r="547" spans="1:54" ht="15.75" customHeight="1" x14ac:dyDescent="0.3">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row>
    <row r="548" spans="1:54" ht="15.75" customHeight="1" x14ac:dyDescent="0.3">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row>
    <row r="549" spans="1:54" ht="15.75" customHeight="1" x14ac:dyDescent="0.3">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row>
    <row r="550" spans="1:54" ht="15.75" customHeight="1" x14ac:dyDescent="0.3">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row>
    <row r="551" spans="1:54" ht="15.75" customHeight="1" x14ac:dyDescent="0.3">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row>
    <row r="552" spans="1:54" ht="15.75" customHeight="1" x14ac:dyDescent="0.3">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row>
    <row r="553" spans="1:54" ht="15.75" customHeight="1" x14ac:dyDescent="0.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row>
    <row r="554" spans="1:54" ht="15.75" customHeight="1" x14ac:dyDescent="0.3">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row>
    <row r="555" spans="1:54" ht="15.75" customHeight="1" x14ac:dyDescent="0.3">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row>
    <row r="556" spans="1:54" ht="15.75" customHeight="1" x14ac:dyDescent="0.3">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row>
    <row r="557" spans="1:54" ht="15.75" customHeight="1" x14ac:dyDescent="0.3">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row>
    <row r="558" spans="1:54" ht="15.75" customHeight="1" x14ac:dyDescent="0.3">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row>
    <row r="559" spans="1:54" ht="15.75" customHeight="1" x14ac:dyDescent="0.3">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row>
    <row r="560" spans="1:54" ht="15.75" customHeight="1" x14ac:dyDescent="0.3">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row>
    <row r="561" spans="1:54" ht="15.75" customHeight="1" x14ac:dyDescent="0.3">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row>
    <row r="562" spans="1:54" ht="15.75" customHeight="1" x14ac:dyDescent="0.3">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row>
    <row r="563" spans="1:54" ht="15.75" customHeight="1" x14ac:dyDescent="0.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row>
    <row r="564" spans="1:54" ht="15.75" customHeight="1" x14ac:dyDescent="0.3">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row>
    <row r="565" spans="1:54" ht="15.75" customHeight="1" x14ac:dyDescent="0.3">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row>
    <row r="566" spans="1:54" ht="15.75" customHeight="1" x14ac:dyDescent="0.3">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row>
    <row r="567" spans="1:54" ht="15.75" customHeight="1" x14ac:dyDescent="0.3">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row>
    <row r="568" spans="1:54" ht="15.75" customHeight="1" x14ac:dyDescent="0.3">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row>
    <row r="569" spans="1:54" ht="15.75" customHeight="1" x14ac:dyDescent="0.3">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row>
    <row r="570" spans="1:54" ht="15.75" customHeight="1" x14ac:dyDescent="0.3">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row>
    <row r="571" spans="1:54" ht="15.75" customHeight="1" x14ac:dyDescent="0.3">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row>
    <row r="572" spans="1:54" ht="15.75" customHeight="1" x14ac:dyDescent="0.3">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row>
    <row r="573" spans="1:54" ht="15.75" customHeight="1" x14ac:dyDescent="0.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row>
    <row r="574" spans="1:54" ht="15.75" customHeight="1" x14ac:dyDescent="0.3">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row>
    <row r="575" spans="1:54" ht="15.75" customHeight="1" x14ac:dyDescent="0.3">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row>
    <row r="576" spans="1:54" ht="15.75" customHeight="1" x14ac:dyDescent="0.3">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row>
    <row r="577" spans="1:54" ht="15.75" customHeight="1" x14ac:dyDescent="0.3">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row>
    <row r="578" spans="1:54" ht="15.75" customHeight="1" x14ac:dyDescent="0.3">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row>
    <row r="579" spans="1:54" ht="15.75" customHeight="1" x14ac:dyDescent="0.3">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row>
    <row r="580" spans="1:54" ht="15.75" customHeight="1" x14ac:dyDescent="0.3">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row>
    <row r="581" spans="1:54" ht="15.75" customHeight="1" x14ac:dyDescent="0.3">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row>
    <row r="582" spans="1:54" ht="15.75" customHeight="1" x14ac:dyDescent="0.3">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row>
    <row r="583" spans="1:54" ht="15.75" customHeight="1" x14ac:dyDescent="0.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row>
    <row r="584" spans="1:54" ht="15.75" customHeight="1" x14ac:dyDescent="0.3">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row>
    <row r="585" spans="1:54" ht="15.75" customHeight="1" x14ac:dyDescent="0.3">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row>
    <row r="586" spans="1:54" ht="15.75" customHeight="1" x14ac:dyDescent="0.3">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row>
    <row r="587" spans="1:54" ht="15.75" customHeight="1" x14ac:dyDescent="0.3">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row>
    <row r="588" spans="1:54" ht="15.75" customHeight="1" x14ac:dyDescent="0.3">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row>
    <row r="589" spans="1:54" ht="15.75" customHeight="1" x14ac:dyDescent="0.3">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row>
    <row r="590" spans="1:54" ht="15.75" customHeight="1" x14ac:dyDescent="0.3">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row>
    <row r="591" spans="1:54" ht="15.75" customHeight="1" x14ac:dyDescent="0.3">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row>
    <row r="592" spans="1:54" ht="15.75" customHeight="1" x14ac:dyDescent="0.3">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row>
    <row r="593" spans="1:54" ht="15.75" customHeight="1" x14ac:dyDescent="0.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row>
    <row r="594" spans="1:54" ht="15.75" customHeight="1" x14ac:dyDescent="0.3">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row>
    <row r="595" spans="1:54" ht="15.75" customHeight="1" x14ac:dyDescent="0.3">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row>
    <row r="596" spans="1:54" ht="15.75" customHeight="1" x14ac:dyDescent="0.3">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row>
    <row r="597" spans="1:54" ht="15.75" customHeight="1" x14ac:dyDescent="0.3">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row>
    <row r="598" spans="1:54" ht="15.75" customHeight="1" x14ac:dyDescent="0.3">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row>
    <row r="599" spans="1:54" ht="15.75" customHeight="1" x14ac:dyDescent="0.3">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row>
    <row r="600" spans="1:54" ht="15.75" customHeight="1" x14ac:dyDescent="0.3">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row>
    <row r="601" spans="1:54" ht="15.75" customHeight="1" x14ac:dyDescent="0.3">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row>
    <row r="602" spans="1:54" ht="15.75" customHeight="1" x14ac:dyDescent="0.3">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row>
    <row r="603" spans="1:54" ht="15.75" customHeight="1" x14ac:dyDescent="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row>
    <row r="604" spans="1:54" ht="15.75" customHeight="1" x14ac:dyDescent="0.3">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row>
    <row r="605" spans="1:54" ht="15.75" customHeight="1" x14ac:dyDescent="0.3">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row>
    <row r="606" spans="1:54" ht="15.75" customHeight="1" x14ac:dyDescent="0.3">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row>
    <row r="607" spans="1:54" ht="15.75" customHeight="1" x14ac:dyDescent="0.3">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row>
    <row r="608" spans="1:54" ht="15.75" customHeight="1" x14ac:dyDescent="0.3">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row>
    <row r="609" spans="1:54" ht="15.75" customHeight="1" x14ac:dyDescent="0.3">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row>
    <row r="610" spans="1:54" ht="15.75" customHeight="1" x14ac:dyDescent="0.3">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row>
    <row r="611" spans="1:54" ht="15.75" customHeight="1" x14ac:dyDescent="0.3">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row>
    <row r="612" spans="1:54" ht="15.75" customHeight="1" x14ac:dyDescent="0.3">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row>
    <row r="613" spans="1:54" ht="15.75" customHeight="1" x14ac:dyDescent="0.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row>
    <row r="614" spans="1:54" ht="15.75" customHeight="1" x14ac:dyDescent="0.3">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row>
    <row r="615" spans="1:54" ht="15.75" customHeight="1" x14ac:dyDescent="0.3">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row>
    <row r="616" spans="1:54" ht="15.75" customHeight="1" x14ac:dyDescent="0.3">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row>
    <row r="617" spans="1:54" ht="15.75" customHeight="1" x14ac:dyDescent="0.3">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row>
    <row r="618" spans="1:54" ht="15.75" customHeight="1" x14ac:dyDescent="0.3">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row>
    <row r="619" spans="1:54" ht="15.75" customHeight="1" x14ac:dyDescent="0.3">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row>
    <row r="620" spans="1:54" ht="15.75" customHeight="1" x14ac:dyDescent="0.3">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row>
    <row r="621" spans="1:54" ht="15.75" customHeight="1" x14ac:dyDescent="0.3">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row>
    <row r="622" spans="1:54" ht="15.75" customHeight="1" x14ac:dyDescent="0.3">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row>
    <row r="623" spans="1:54" ht="15.75" customHeight="1" x14ac:dyDescent="0.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row>
    <row r="624" spans="1:54" ht="15.75" customHeight="1" x14ac:dyDescent="0.3">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row>
    <row r="625" spans="1:54" ht="15.75" customHeight="1" x14ac:dyDescent="0.3">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row>
    <row r="626" spans="1:54" ht="15.75" customHeight="1" x14ac:dyDescent="0.3">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row>
    <row r="627" spans="1:54" ht="15.75" customHeight="1" x14ac:dyDescent="0.3">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row>
    <row r="628" spans="1:54" ht="15.75" customHeight="1" x14ac:dyDescent="0.3">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row>
    <row r="629" spans="1:54" ht="15.75" customHeight="1" x14ac:dyDescent="0.3">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row>
    <row r="630" spans="1:54" ht="15.75" customHeight="1" x14ac:dyDescent="0.3">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row>
    <row r="631" spans="1:54" ht="15.75" customHeight="1" x14ac:dyDescent="0.3">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row>
    <row r="632" spans="1:54" ht="15.75" customHeight="1" x14ac:dyDescent="0.3">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row>
    <row r="633" spans="1:54" ht="15.75" customHeight="1" x14ac:dyDescent="0.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row>
    <row r="634" spans="1:54" ht="15.75" customHeight="1" x14ac:dyDescent="0.3">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row>
    <row r="635" spans="1:54" ht="15.75" customHeight="1" x14ac:dyDescent="0.3">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row>
    <row r="636" spans="1:54" ht="15.75" customHeight="1" x14ac:dyDescent="0.3">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row>
    <row r="637" spans="1:54" ht="15.75" customHeight="1" x14ac:dyDescent="0.3">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row>
    <row r="638" spans="1:54" ht="15.75" customHeight="1" x14ac:dyDescent="0.3">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row>
    <row r="639" spans="1:54" ht="15.75" customHeight="1" x14ac:dyDescent="0.3">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row>
    <row r="640" spans="1:54" ht="15.75" customHeight="1" x14ac:dyDescent="0.3">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row>
    <row r="641" spans="1:54" ht="15.75" customHeight="1" x14ac:dyDescent="0.3">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row>
    <row r="642" spans="1:54" ht="15.75" customHeight="1" x14ac:dyDescent="0.3">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row>
    <row r="643" spans="1:54" ht="15.75" customHeight="1" x14ac:dyDescent="0.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row>
    <row r="644" spans="1:54" ht="15.75" customHeight="1" x14ac:dyDescent="0.3">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row>
    <row r="645" spans="1:54" ht="15.75" customHeight="1" x14ac:dyDescent="0.3">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row>
    <row r="646" spans="1:54" ht="15.75" customHeight="1" x14ac:dyDescent="0.3">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row>
    <row r="647" spans="1:54" ht="15.75" customHeight="1" x14ac:dyDescent="0.3">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row>
    <row r="648" spans="1:54" ht="15.75" customHeight="1" x14ac:dyDescent="0.3">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row>
    <row r="649" spans="1:54" ht="15.75" customHeight="1" x14ac:dyDescent="0.3">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row>
    <row r="650" spans="1:54" ht="15.75" customHeight="1" x14ac:dyDescent="0.3">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row>
    <row r="651" spans="1:54" ht="15.75" customHeight="1" x14ac:dyDescent="0.3">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row>
    <row r="652" spans="1:54" ht="15.75" customHeight="1" x14ac:dyDescent="0.3">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row>
    <row r="653" spans="1:54" ht="15.75" customHeight="1" x14ac:dyDescent="0.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row>
    <row r="654" spans="1:54" ht="15.75" customHeight="1" x14ac:dyDescent="0.3">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row>
    <row r="655" spans="1:54" ht="15.75" customHeight="1" x14ac:dyDescent="0.3">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row>
    <row r="656" spans="1:54" ht="15.75" customHeight="1" x14ac:dyDescent="0.3">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row>
    <row r="657" spans="1:54" ht="15.75" customHeight="1" x14ac:dyDescent="0.3">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row>
    <row r="658" spans="1:54" ht="15.75" customHeight="1" x14ac:dyDescent="0.3">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row>
    <row r="659" spans="1:54" ht="15.75" customHeight="1" x14ac:dyDescent="0.3">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row>
    <row r="660" spans="1:54" ht="15.75" customHeight="1" x14ac:dyDescent="0.3">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row>
    <row r="661" spans="1:54" ht="15.75" customHeight="1" x14ac:dyDescent="0.3">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row>
    <row r="662" spans="1:54" ht="15.75" customHeight="1" x14ac:dyDescent="0.3">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row>
    <row r="663" spans="1:54" ht="15.75" customHeight="1" x14ac:dyDescent="0.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row>
    <row r="664" spans="1:54" ht="15.75" customHeight="1" x14ac:dyDescent="0.3">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row>
    <row r="665" spans="1:54" ht="15.75" customHeight="1" x14ac:dyDescent="0.3">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row>
    <row r="666" spans="1:54" ht="15.75" customHeight="1" x14ac:dyDescent="0.3">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row>
    <row r="667" spans="1:54" ht="15.75" customHeight="1" x14ac:dyDescent="0.3">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row>
    <row r="668" spans="1:54" ht="15.75" customHeight="1" x14ac:dyDescent="0.3">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row>
    <row r="669" spans="1:54" ht="15.75" customHeight="1" x14ac:dyDescent="0.3">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row>
    <row r="670" spans="1:54" ht="15.75" customHeight="1" x14ac:dyDescent="0.3">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row>
    <row r="671" spans="1:54" ht="15.75" customHeight="1" x14ac:dyDescent="0.3">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row>
    <row r="672" spans="1:54" ht="15.75" customHeight="1" x14ac:dyDescent="0.3">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row>
    <row r="673" spans="1:54" ht="15.75" customHeight="1" x14ac:dyDescent="0.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row>
    <row r="674" spans="1:54" ht="15.75" customHeight="1" x14ac:dyDescent="0.3">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row>
    <row r="675" spans="1:54" ht="15.75" customHeight="1" x14ac:dyDescent="0.3">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row>
    <row r="676" spans="1:54" ht="15.75" customHeight="1" x14ac:dyDescent="0.3">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row>
    <row r="677" spans="1:54" ht="15.75" customHeight="1" x14ac:dyDescent="0.3">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row>
    <row r="678" spans="1:54" ht="15.75" customHeight="1" x14ac:dyDescent="0.3">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row>
    <row r="679" spans="1:54" ht="15.75" customHeight="1" x14ac:dyDescent="0.3">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row>
    <row r="680" spans="1:54" ht="15.75" customHeight="1" x14ac:dyDescent="0.3">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row>
    <row r="681" spans="1:54" ht="15.75" customHeight="1" x14ac:dyDescent="0.3">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row>
    <row r="682" spans="1:54" ht="15.75" customHeight="1" x14ac:dyDescent="0.3">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row>
    <row r="683" spans="1:54" ht="15.75" customHeight="1" x14ac:dyDescent="0.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row>
    <row r="684" spans="1:54" ht="15.75" customHeight="1" x14ac:dyDescent="0.3">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row>
    <row r="685" spans="1:54" ht="15.75" customHeight="1" x14ac:dyDescent="0.3">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row>
    <row r="686" spans="1:54" ht="15.75" customHeight="1" x14ac:dyDescent="0.3">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row>
    <row r="687" spans="1:54" ht="15.75" customHeight="1" x14ac:dyDescent="0.3">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row>
    <row r="688" spans="1:54" ht="15.75" customHeight="1" x14ac:dyDescent="0.3">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row>
    <row r="689" spans="1:54" ht="15.75" customHeight="1" x14ac:dyDescent="0.3">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row>
    <row r="690" spans="1:54" ht="15.75" customHeight="1" x14ac:dyDescent="0.3">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row>
    <row r="691" spans="1:54" ht="15.75" customHeight="1" x14ac:dyDescent="0.3">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row>
    <row r="692" spans="1:54" ht="15.75" customHeight="1" x14ac:dyDescent="0.3">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row>
    <row r="693" spans="1:54" ht="15.75" customHeight="1" x14ac:dyDescent="0.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row>
    <row r="694" spans="1:54" ht="15.75" customHeight="1" x14ac:dyDescent="0.3">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row>
    <row r="695" spans="1:54" ht="15.75" customHeight="1" x14ac:dyDescent="0.3">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row>
    <row r="696" spans="1:54" ht="15.75" customHeight="1" x14ac:dyDescent="0.3">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row>
    <row r="697" spans="1:54" ht="15.75" customHeight="1" x14ac:dyDescent="0.3">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row>
    <row r="698" spans="1:54" ht="15.75" customHeight="1" x14ac:dyDescent="0.3">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row>
    <row r="699" spans="1:54" ht="15.75" customHeight="1" x14ac:dyDescent="0.3">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row>
    <row r="700" spans="1:54" ht="15.75" customHeight="1" x14ac:dyDescent="0.3">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row>
    <row r="701" spans="1:54" ht="15.75" customHeight="1" x14ac:dyDescent="0.3">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row>
    <row r="702" spans="1:54" ht="15.75" customHeight="1" x14ac:dyDescent="0.3">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row>
    <row r="703" spans="1:54" ht="15.75" customHeight="1" x14ac:dyDescent="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row>
    <row r="704" spans="1:54" ht="15.75" customHeight="1" x14ac:dyDescent="0.3">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row>
    <row r="705" spans="1:54" ht="15.75" customHeight="1" x14ac:dyDescent="0.3">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row>
    <row r="706" spans="1:54" ht="15.75" customHeight="1" x14ac:dyDescent="0.3">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row>
    <row r="707" spans="1:54" ht="15.75" customHeight="1" x14ac:dyDescent="0.3">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row>
    <row r="708" spans="1:54" ht="15.75" customHeight="1" x14ac:dyDescent="0.3">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row>
    <row r="709" spans="1:54" ht="15.75" customHeight="1" x14ac:dyDescent="0.3">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row>
    <row r="710" spans="1:54" ht="15.75" customHeight="1" x14ac:dyDescent="0.3">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row>
    <row r="711" spans="1:54" ht="15.75" customHeight="1" x14ac:dyDescent="0.3">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row>
    <row r="712" spans="1:54" ht="15.75" customHeight="1" x14ac:dyDescent="0.3">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row>
    <row r="713" spans="1:54" ht="15.75" customHeight="1" x14ac:dyDescent="0.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row>
    <row r="714" spans="1:54" ht="15.75" customHeight="1" x14ac:dyDescent="0.3">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row>
    <row r="715" spans="1:54" ht="15.75" customHeight="1" x14ac:dyDescent="0.3">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row>
    <row r="716" spans="1:54" ht="15.75" customHeight="1" x14ac:dyDescent="0.3">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row>
    <row r="717" spans="1:54" ht="15.75" customHeight="1" x14ac:dyDescent="0.3">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row>
    <row r="718" spans="1:54" ht="15.75" customHeight="1" x14ac:dyDescent="0.3">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row>
    <row r="719" spans="1:54" ht="15.75" customHeight="1" x14ac:dyDescent="0.3">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row>
    <row r="720" spans="1:54" ht="15.75" customHeight="1" x14ac:dyDescent="0.3">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row>
    <row r="721" spans="1:54" ht="15.75" customHeight="1" x14ac:dyDescent="0.3">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row>
    <row r="722" spans="1:54" ht="15.75" customHeight="1" x14ac:dyDescent="0.3">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row>
    <row r="723" spans="1:54" ht="15.75" customHeight="1" x14ac:dyDescent="0.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row>
    <row r="724" spans="1:54" ht="15.75" customHeight="1" x14ac:dyDescent="0.3">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row>
    <row r="725" spans="1:54" ht="15.75" customHeight="1" x14ac:dyDescent="0.3">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row>
    <row r="726" spans="1:54" ht="15.75" customHeight="1" x14ac:dyDescent="0.3">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row>
    <row r="727" spans="1:54" ht="15.75" customHeight="1" x14ac:dyDescent="0.3">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row>
    <row r="728" spans="1:54" ht="15.75" customHeight="1" x14ac:dyDescent="0.3">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row>
    <row r="729" spans="1:54" ht="15.75" customHeight="1" x14ac:dyDescent="0.3">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row>
    <row r="730" spans="1:54" ht="15.75" customHeight="1" x14ac:dyDescent="0.3">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row>
    <row r="731" spans="1:54" ht="15.75" customHeight="1" x14ac:dyDescent="0.3">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row>
    <row r="732" spans="1:54" ht="15.75" customHeight="1" x14ac:dyDescent="0.3">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row>
    <row r="733" spans="1:54" ht="15.75" customHeight="1" x14ac:dyDescent="0.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row>
    <row r="734" spans="1:54" ht="15.75" customHeight="1" x14ac:dyDescent="0.3">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row>
    <row r="735" spans="1:54" ht="15.75" customHeight="1" x14ac:dyDescent="0.3">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row>
    <row r="736" spans="1:54" ht="15.75" customHeight="1" x14ac:dyDescent="0.3">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row>
    <row r="737" spans="1:54" ht="15.75" customHeight="1" x14ac:dyDescent="0.3">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row>
    <row r="738" spans="1:54" ht="15.75" customHeight="1" x14ac:dyDescent="0.3">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row>
    <row r="739" spans="1:54" ht="15.75" customHeight="1" x14ac:dyDescent="0.3">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row>
    <row r="740" spans="1:54" ht="15.75" customHeight="1" x14ac:dyDescent="0.3">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row>
    <row r="741" spans="1:54" ht="15.75" customHeight="1" x14ac:dyDescent="0.3">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row>
    <row r="742" spans="1:54" ht="15.75" customHeight="1" x14ac:dyDescent="0.3">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row>
    <row r="743" spans="1:54" ht="15.75" customHeight="1" x14ac:dyDescent="0.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row>
    <row r="744" spans="1:54" ht="15.75" customHeight="1" x14ac:dyDescent="0.3">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row>
    <row r="745" spans="1:54" ht="15.75" customHeight="1" x14ac:dyDescent="0.3">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row>
    <row r="746" spans="1:54" ht="15.75" customHeight="1" x14ac:dyDescent="0.3">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row>
    <row r="747" spans="1:54" ht="15.75" customHeight="1" x14ac:dyDescent="0.3">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row>
    <row r="748" spans="1:54" ht="15.75" customHeight="1" x14ac:dyDescent="0.3">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row>
    <row r="749" spans="1:54" ht="15.75" customHeight="1" x14ac:dyDescent="0.3">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row>
    <row r="750" spans="1:54" ht="15.75" customHeight="1" x14ac:dyDescent="0.3">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row>
    <row r="751" spans="1:54" ht="15.75" customHeight="1" x14ac:dyDescent="0.3">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row>
    <row r="752" spans="1:54" ht="15.75" customHeight="1" x14ac:dyDescent="0.3">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row>
    <row r="753" spans="1:54" ht="15.75" customHeight="1" x14ac:dyDescent="0.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row>
    <row r="754" spans="1:54" ht="15.75" customHeight="1" x14ac:dyDescent="0.3">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row>
    <row r="755" spans="1:54" ht="15.75" customHeight="1" x14ac:dyDescent="0.3">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row>
    <row r="756" spans="1:54" ht="15.75" customHeight="1" x14ac:dyDescent="0.3">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row>
    <row r="757" spans="1:54" ht="15.75" customHeight="1" x14ac:dyDescent="0.3">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row>
    <row r="758" spans="1:54" ht="15.75" customHeight="1" x14ac:dyDescent="0.3">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row>
    <row r="759" spans="1:54" ht="15.75" customHeight="1" x14ac:dyDescent="0.3">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row>
    <row r="760" spans="1:54" ht="15.75" customHeight="1" x14ac:dyDescent="0.3">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row>
    <row r="761" spans="1:54" ht="15.75" customHeight="1" x14ac:dyDescent="0.3">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row>
    <row r="762" spans="1:54" ht="15.75" customHeight="1" x14ac:dyDescent="0.3">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row>
    <row r="763" spans="1:54" ht="15.75" customHeight="1" x14ac:dyDescent="0.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row>
    <row r="764" spans="1:54" ht="15.75" customHeight="1" x14ac:dyDescent="0.3">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row>
    <row r="765" spans="1:54" ht="15.75" customHeight="1" x14ac:dyDescent="0.3">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row>
    <row r="766" spans="1:54" ht="15.75" customHeight="1" x14ac:dyDescent="0.3">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row>
    <row r="767" spans="1:54" ht="15.75" customHeight="1" x14ac:dyDescent="0.3">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row>
    <row r="768" spans="1:54" ht="15.75" customHeight="1" x14ac:dyDescent="0.3">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row>
    <row r="769" spans="1:54" ht="15.75" customHeight="1" x14ac:dyDescent="0.3">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row>
    <row r="770" spans="1:54" ht="15.75" customHeight="1" x14ac:dyDescent="0.3">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row>
    <row r="771" spans="1:54" ht="15.75" customHeight="1" x14ac:dyDescent="0.3">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row>
    <row r="772" spans="1:54" ht="15.75" customHeight="1" x14ac:dyDescent="0.3">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row>
    <row r="773" spans="1:54" ht="15.75" customHeight="1" x14ac:dyDescent="0.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row>
    <row r="774" spans="1:54" ht="15.75" customHeight="1" x14ac:dyDescent="0.3">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row>
    <row r="775" spans="1:54" ht="15.75" customHeight="1" x14ac:dyDescent="0.3">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row>
    <row r="776" spans="1:54" ht="15.75" customHeight="1" x14ac:dyDescent="0.3">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row>
    <row r="777" spans="1:54" ht="15.75" customHeight="1" x14ac:dyDescent="0.3">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row>
    <row r="778" spans="1:54" ht="15.75" customHeight="1" x14ac:dyDescent="0.3">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row>
    <row r="779" spans="1:54" ht="15.75" customHeight="1" x14ac:dyDescent="0.3">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row>
    <row r="780" spans="1:54" ht="15.75" customHeight="1" x14ac:dyDescent="0.3">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row>
    <row r="781" spans="1:54" ht="15.75" customHeight="1" x14ac:dyDescent="0.3">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row>
    <row r="782" spans="1:54" ht="15.75" customHeight="1" x14ac:dyDescent="0.3">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row>
    <row r="783" spans="1:54" ht="15.75" customHeight="1" x14ac:dyDescent="0.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row>
    <row r="784" spans="1:54" ht="15.75" customHeight="1" x14ac:dyDescent="0.3">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row>
    <row r="785" spans="1:54" ht="15.75" customHeight="1" x14ac:dyDescent="0.3">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row>
    <row r="786" spans="1:54" ht="15.75" customHeight="1" x14ac:dyDescent="0.3">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row>
    <row r="787" spans="1:54" ht="15.75" customHeight="1" x14ac:dyDescent="0.3">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row>
    <row r="788" spans="1:54" ht="15.75" customHeight="1" x14ac:dyDescent="0.3">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row>
    <row r="789" spans="1:54" ht="15.75" customHeight="1" x14ac:dyDescent="0.3">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row>
    <row r="790" spans="1:54" ht="15.75" customHeight="1" x14ac:dyDescent="0.3">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row>
    <row r="791" spans="1:54" ht="15.75" customHeight="1" x14ac:dyDescent="0.3">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row>
    <row r="792" spans="1:54" ht="15.75" customHeight="1" x14ac:dyDescent="0.3">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row>
    <row r="793" spans="1:54" ht="15.75" customHeight="1" x14ac:dyDescent="0.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row>
    <row r="794" spans="1:54" ht="15.75" customHeight="1" x14ac:dyDescent="0.3">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row>
    <row r="795" spans="1:54" ht="15.75" customHeight="1" x14ac:dyDescent="0.3">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row>
    <row r="796" spans="1:54" ht="15.75" customHeight="1" x14ac:dyDescent="0.3">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row>
    <row r="797" spans="1:54" ht="15.75" customHeight="1" x14ac:dyDescent="0.3">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row>
    <row r="798" spans="1:54" ht="15.75" customHeight="1" x14ac:dyDescent="0.3">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row>
    <row r="799" spans="1:54" ht="15.75" customHeight="1" x14ac:dyDescent="0.3">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row>
    <row r="800" spans="1:54" ht="15.75" customHeight="1" x14ac:dyDescent="0.3">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row>
    <row r="801" spans="1:54" ht="15.75" customHeight="1" x14ac:dyDescent="0.3">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row>
    <row r="802" spans="1:54" ht="15.75" customHeight="1" x14ac:dyDescent="0.3">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row>
    <row r="803" spans="1:54" ht="15.75" customHeight="1" x14ac:dyDescent="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row>
    <row r="804" spans="1:54" ht="15.75" customHeight="1" x14ac:dyDescent="0.3">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row>
    <row r="805" spans="1:54" ht="15.75" customHeight="1" x14ac:dyDescent="0.3">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row>
    <row r="806" spans="1:54" ht="15.75" customHeight="1" x14ac:dyDescent="0.3">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row>
    <row r="807" spans="1:54" ht="15.75" customHeight="1" x14ac:dyDescent="0.3">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row>
    <row r="808" spans="1:54" ht="15.75" customHeight="1" x14ac:dyDescent="0.3">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row>
    <row r="809" spans="1:54" ht="15.75" customHeight="1" x14ac:dyDescent="0.3">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row>
    <row r="810" spans="1:54" ht="15.75" customHeight="1" x14ac:dyDescent="0.3">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row>
    <row r="811" spans="1:54" ht="15.75" customHeight="1" x14ac:dyDescent="0.3">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row>
    <row r="812" spans="1:54" ht="15.75" customHeight="1" x14ac:dyDescent="0.3">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row>
    <row r="813" spans="1:54" ht="15.75" customHeight="1" x14ac:dyDescent="0.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row>
    <row r="814" spans="1:54" ht="15.75" customHeight="1" x14ac:dyDescent="0.3">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row>
    <row r="815" spans="1:54" ht="15.75" customHeight="1" x14ac:dyDescent="0.3">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row>
    <row r="816" spans="1:54" ht="15.75" customHeight="1" x14ac:dyDescent="0.3">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row>
    <row r="817" spans="1:54" ht="15.75" customHeight="1" x14ac:dyDescent="0.3">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row>
    <row r="818" spans="1:54" ht="15.75" customHeight="1" x14ac:dyDescent="0.3">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row>
    <row r="819" spans="1:54" ht="15.75" customHeight="1" x14ac:dyDescent="0.3">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row>
    <row r="820" spans="1:54" ht="15.75" customHeight="1" x14ac:dyDescent="0.3">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row>
    <row r="821" spans="1:54" ht="15.75" customHeight="1" x14ac:dyDescent="0.3">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row>
    <row r="822" spans="1:54" ht="15.75" customHeight="1" x14ac:dyDescent="0.3">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row>
    <row r="823" spans="1:54" ht="15.75" customHeight="1" x14ac:dyDescent="0.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row>
    <row r="824" spans="1:54" ht="15.75" customHeight="1" x14ac:dyDescent="0.3">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row>
    <row r="825" spans="1:54" ht="15.75" customHeight="1" x14ac:dyDescent="0.3">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row>
    <row r="826" spans="1:54" ht="15.75" customHeight="1" x14ac:dyDescent="0.3">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row>
    <row r="827" spans="1:54" ht="15.75" customHeight="1" x14ac:dyDescent="0.3">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row>
    <row r="828" spans="1:54" ht="15.75" customHeight="1" x14ac:dyDescent="0.3">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row>
    <row r="829" spans="1:54" ht="15.75" customHeight="1" x14ac:dyDescent="0.3">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row>
    <row r="830" spans="1:54" ht="15.75" customHeight="1" x14ac:dyDescent="0.3">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row>
    <row r="831" spans="1:54" ht="15.75" customHeight="1" x14ac:dyDescent="0.3">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row>
    <row r="832" spans="1:54" ht="15.75" customHeight="1" x14ac:dyDescent="0.3">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row>
    <row r="833" spans="1:54" ht="15.75" customHeight="1" x14ac:dyDescent="0.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row>
    <row r="834" spans="1:54" ht="15.75" customHeight="1" x14ac:dyDescent="0.3">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row>
    <row r="835" spans="1:54" ht="15.75" customHeight="1" x14ac:dyDescent="0.3">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row>
    <row r="836" spans="1:54" ht="15.75" customHeight="1" x14ac:dyDescent="0.3">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row>
    <row r="837" spans="1:54" ht="15.75" customHeight="1" x14ac:dyDescent="0.3">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row>
    <row r="838" spans="1:54" ht="15.75" customHeight="1" x14ac:dyDescent="0.3">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row>
    <row r="839" spans="1:54" ht="15.75" customHeight="1" x14ac:dyDescent="0.3">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row>
    <row r="840" spans="1:54" ht="15.75" customHeight="1" x14ac:dyDescent="0.3">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row>
    <row r="841" spans="1:54" ht="15.75" customHeight="1" x14ac:dyDescent="0.3">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row>
    <row r="842" spans="1:54" ht="15.75" customHeight="1" x14ac:dyDescent="0.3">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row>
    <row r="843" spans="1:54" ht="15.75" customHeight="1" x14ac:dyDescent="0.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row>
    <row r="844" spans="1:54" ht="15.75" customHeight="1" x14ac:dyDescent="0.3">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row>
    <row r="845" spans="1:54" ht="15.75" customHeight="1" x14ac:dyDescent="0.3">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row>
    <row r="846" spans="1:54" ht="15.75" customHeight="1" x14ac:dyDescent="0.3">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row>
    <row r="847" spans="1:54" ht="15.75" customHeight="1" x14ac:dyDescent="0.3">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row>
    <row r="848" spans="1:54" ht="15.75" customHeight="1" x14ac:dyDescent="0.3">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row>
    <row r="849" spans="1:54" ht="15.75" customHeight="1" x14ac:dyDescent="0.3">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row>
    <row r="850" spans="1:54" ht="15.75" customHeight="1" x14ac:dyDescent="0.3">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row>
    <row r="851" spans="1:54" ht="15.75" customHeight="1" x14ac:dyDescent="0.3">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row>
    <row r="852" spans="1:54" ht="15.75" customHeight="1" x14ac:dyDescent="0.3">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row>
    <row r="853" spans="1:54" ht="15.75" customHeight="1" x14ac:dyDescent="0.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row>
    <row r="854" spans="1:54" ht="15.75" customHeight="1" x14ac:dyDescent="0.3">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row>
    <row r="855" spans="1:54" ht="15.75" customHeight="1" x14ac:dyDescent="0.3">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row>
    <row r="856" spans="1:54" ht="15.75" customHeight="1" x14ac:dyDescent="0.3">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row>
    <row r="857" spans="1:54" ht="15.75" customHeight="1" x14ac:dyDescent="0.3">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row>
    <row r="858" spans="1:54" ht="15.75" customHeight="1" x14ac:dyDescent="0.3">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row>
    <row r="859" spans="1:54" ht="15.75" customHeight="1" x14ac:dyDescent="0.3">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row>
    <row r="860" spans="1:54" ht="15.75" customHeight="1" x14ac:dyDescent="0.3">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row>
    <row r="861" spans="1:54" ht="15.75" customHeight="1" x14ac:dyDescent="0.3">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row>
    <row r="862" spans="1:54" ht="15.75" customHeight="1" x14ac:dyDescent="0.3">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row>
    <row r="863" spans="1:54" ht="15.75" customHeight="1" x14ac:dyDescent="0.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row>
    <row r="864" spans="1:54" ht="15.75" customHeight="1" x14ac:dyDescent="0.3">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row>
    <row r="865" spans="1:54" ht="15.75" customHeight="1" x14ac:dyDescent="0.3">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row>
    <row r="866" spans="1:54" ht="15.75" customHeight="1" x14ac:dyDescent="0.3">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row>
    <row r="867" spans="1:54" ht="15.75" customHeight="1" x14ac:dyDescent="0.3">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row>
    <row r="868" spans="1:54" ht="15.75" customHeight="1" x14ac:dyDescent="0.3">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row>
    <row r="869" spans="1:54" ht="15.75" customHeight="1" x14ac:dyDescent="0.3">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row>
    <row r="870" spans="1:54" ht="15.75" customHeight="1" x14ac:dyDescent="0.3">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row>
    <row r="871" spans="1:54" ht="15.75" customHeight="1" x14ac:dyDescent="0.3">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row>
    <row r="872" spans="1:54" ht="15.75" customHeight="1" x14ac:dyDescent="0.3">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row>
    <row r="873" spans="1:54" ht="15.75" customHeight="1" x14ac:dyDescent="0.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row>
    <row r="874" spans="1:54" ht="15.75" customHeight="1" x14ac:dyDescent="0.3">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row>
    <row r="875" spans="1:54" ht="15.75" customHeight="1" x14ac:dyDescent="0.3">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row>
    <row r="876" spans="1:54" ht="15.75" customHeight="1" x14ac:dyDescent="0.3">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row>
    <row r="877" spans="1:54" ht="15.75" customHeight="1" x14ac:dyDescent="0.3">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row>
    <row r="878" spans="1:54" ht="15.75" customHeight="1" x14ac:dyDescent="0.3">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row>
    <row r="879" spans="1:54" ht="15.75" customHeight="1" x14ac:dyDescent="0.3">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row>
    <row r="880" spans="1:54" ht="15.75" customHeight="1" x14ac:dyDescent="0.3">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row>
    <row r="881" spans="1:54" ht="15.75" customHeight="1" x14ac:dyDescent="0.3">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row>
    <row r="882" spans="1:54" ht="15.75" customHeight="1" x14ac:dyDescent="0.3">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row>
    <row r="883" spans="1:54" ht="15.75" customHeight="1" x14ac:dyDescent="0.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row>
    <row r="884" spans="1:54" ht="15.75" customHeight="1" x14ac:dyDescent="0.3">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row>
    <row r="885" spans="1:54" ht="15.75" customHeight="1" x14ac:dyDescent="0.3">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row>
    <row r="886" spans="1:54" ht="15.75" customHeight="1" x14ac:dyDescent="0.3">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row>
    <row r="887" spans="1:54" ht="15.75" customHeight="1" x14ac:dyDescent="0.3">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row>
    <row r="888" spans="1:54" ht="15.75" customHeight="1" x14ac:dyDescent="0.3">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row>
    <row r="889" spans="1:54" ht="15.75" customHeight="1" x14ac:dyDescent="0.3">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row>
    <row r="890" spans="1:54" ht="15.75" customHeight="1" x14ac:dyDescent="0.3">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row>
    <row r="891" spans="1:54" ht="15.75" customHeight="1" x14ac:dyDescent="0.3">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row>
    <row r="892" spans="1:54" ht="15.75" customHeight="1" x14ac:dyDescent="0.3">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row>
    <row r="893" spans="1:54" ht="15.75" customHeight="1" x14ac:dyDescent="0.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row>
    <row r="894" spans="1:54" ht="15.75" customHeight="1" x14ac:dyDescent="0.3">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row>
    <row r="895" spans="1:54" ht="15.75" customHeight="1" x14ac:dyDescent="0.3">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row>
    <row r="896" spans="1:54" ht="15.75" customHeight="1" x14ac:dyDescent="0.3">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row>
    <row r="897" spans="1:54" ht="15.75" customHeight="1" x14ac:dyDescent="0.3">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row>
    <row r="898" spans="1:54" ht="15.75" customHeight="1" x14ac:dyDescent="0.3">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row>
    <row r="899" spans="1:54" ht="15.75" customHeight="1" x14ac:dyDescent="0.3">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row>
    <row r="900" spans="1:54" ht="15.75" customHeight="1" x14ac:dyDescent="0.3">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row>
    <row r="901" spans="1:54" ht="15.75" customHeight="1" x14ac:dyDescent="0.3">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row>
    <row r="902" spans="1:54" ht="15.75" customHeight="1" x14ac:dyDescent="0.3">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row>
    <row r="903" spans="1:54" ht="15.75" customHeight="1" x14ac:dyDescent="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row>
    <row r="904" spans="1:54" ht="15.75" customHeight="1" x14ac:dyDescent="0.3">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row>
    <row r="905" spans="1:54" ht="15.75" customHeight="1" x14ac:dyDescent="0.3">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row>
    <row r="906" spans="1:54" ht="15.75" customHeight="1" x14ac:dyDescent="0.3">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row>
    <row r="907" spans="1:54" ht="15.75" customHeight="1" x14ac:dyDescent="0.3">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row>
    <row r="908" spans="1:54" ht="15.75" customHeight="1" x14ac:dyDescent="0.3">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row>
    <row r="909" spans="1:54" ht="15.75" customHeight="1" x14ac:dyDescent="0.3">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row>
    <row r="910" spans="1:54" ht="15.75" customHeight="1" x14ac:dyDescent="0.3">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row>
    <row r="911" spans="1:54" ht="15.75" customHeight="1" x14ac:dyDescent="0.3">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row>
    <row r="912" spans="1:54" ht="15.75" customHeight="1" x14ac:dyDescent="0.3">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row>
    <row r="913" spans="1:54" ht="15.75" customHeight="1" x14ac:dyDescent="0.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row>
    <row r="914" spans="1:54" ht="15.75" customHeight="1" x14ac:dyDescent="0.3">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row>
    <row r="915" spans="1:54" ht="15.75" customHeight="1" x14ac:dyDescent="0.3">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row>
    <row r="916" spans="1:54" ht="15.75" customHeight="1" x14ac:dyDescent="0.3">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row>
    <row r="917" spans="1:54" ht="15.75" customHeight="1" x14ac:dyDescent="0.3">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row>
    <row r="918" spans="1:54" ht="15.75" customHeight="1" x14ac:dyDescent="0.3">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row>
    <row r="919" spans="1:54" ht="15.75" customHeight="1" x14ac:dyDescent="0.3">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row>
    <row r="920" spans="1:54" ht="15.75" customHeight="1" x14ac:dyDescent="0.3">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row>
    <row r="921" spans="1:54" ht="15.75" customHeight="1" x14ac:dyDescent="0.3">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row>
    <row r="922" spans="1:54" ht="15.75" customHeight="1" x14ac:dyDescent="0.3">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row>
    <row r="923" spans="1:54" ht="15.75" customHeight="1" x14ac:dyDescent="0.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row>
    <row r="924" spans="1:54" ht="15.75" customHeight="1" x14ac:dyDescent="0.3">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row>
    <row r="925" spans="1:54" ht="15.75" customHeight="1" x14ac:dyDescent="0.3">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row>
    <row r="926" spans="1:54" ht="15.75" customHeight="1" x14ac:dyDescent="0.3">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row>
    <row r="927" spans="1:54" ht="15.75" customHeight="1" x14ac:dyDescent="0.3">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row>
    <row r="928" spans="1:54" ht="15.75" customHeight="1" x14ac:dyDescent="0.3">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row>
    <row r="929" spans="1:54" ht="15.75" customHeight="1" x14ac:dyDescent="0.3">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row>
    <row r="930" spans="1:54" ht="15.75" customHeight="1" x14ac:dyDescent="0.3">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row>
    <row r="931" spans="1:54" ht="15.75" customHeight="1" x14ac:dyDescent="0.3">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row>
    <row r="932" spans="1:54" ht="15.75" customHeight="1" x14ac:dyDescent="0.3">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row>
    <row r="933" spans="1:54" ht="15.75" customHeight="1" x14ac:dyDescent="0.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row>
    <row r="934" spans="1:54" ht="15.75" customHeight="1" x14ac:dyDescent="0.3">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row>
    <row r="935" spans="1:54" ht="15.75" customHeight="1" x14ac:dyDescent="0.3">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row>
    <row r="936" spans="1:54" ht="15.75" customHeight="1" x14ac:dyDescent="0.3">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row>
    <row r="937" spans="1:54" ht="15.75" customHeight="1" x14ac:dyDescent="0.3">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row>
    <row r="938" spans="1:54" ht="15.75" customHeight="1" x14ac:dyDescent="0.3">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row>
    <row r="939" spans="1:54" ht="15.75" customHeight="1" x14ac:dyDescent="0.3">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row>
    <row r="940" spans="1:54" ht="15.75" customHeight="1" x14ac:dyDescent="0.3">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row>
    <row r="941" spans="1:54" ht="15.75" customHeight="1" x14ac:dyDescent="0.3">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row>
    <row r="942" spans="1:54" ht="15.75" customHeight="1" x14ac:dyDescent="0.3">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row>
    <row r="943" spans="1:54" ht="15.75" customHeight="1" x14ac:dyDescent="0.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row>
    <row r="944" spans="1:54" ht="15.75" customHeight="1" x14ac:dyDescent="0.3">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row>
    <row r="945" spans="1:54" ht="15.75" customHeight="1" x14ac:dyDescent="0.3">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row>
    <row r="946" spans="1:54" ht="15.75" customHeight="1" x14ac:dyDescent="0.3">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row>
    <row r="947" spans="1:54" ht="15.75" customHeight="1" x14ac:dyDescent="0.3">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row>
    <row r="948" spans="1:54" ht="15.75" customHeight="1" x14ac:dyDescent="0.3">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row>
    <row r="949" spans="1:54" ht="15.75" customHeight="1" x14ac:dyDescent="0.3">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row>
    <row r="950" spans="1:54" ht="15.75" customHeight="1" x14ac:dyDescent="0.3">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row>
    <row r="951" spans="1:54" ht="15.75" customHeight="1" x14ac:dyDescent="0.3">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row>
    <row r="952" spans="1:54" ht="15.75" customHeight="1" x14ac:dyDescent="0.3">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row>
    <row r="953" spans="1:54" ht="15.75" customHeight="1" x14ac:dyDescent="0.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row>
    <row r="954" spans="1:54" ht="15.75" customHeight="1" x14ac:dyDescent="0.3">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row>
    <row r="955" spans="1:54" ht="15.75" customHeight="1" x14ac:dyDescent="0.3">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row>
    <row r="956" spans="1:54" ht="15.75" customHeight="1" x14ac:dyDescent="0.3">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row>
    <row r="957" spans="1:54" ht="15.75" customHeight="1" x14ac:dyDescent="0.3">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row>
    <row r="958" spans="1:54" ht="15.75" customHeight="1" x14ac:dyDescent="0.3">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row>
    <row r="959" spans="1:54" ht="15.75" customHeight="1" x14ac:dyDescent="0.3">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row>
    <row r="960" spans="1:54" ht="15.75" customHeight="1" x14ac:dyDescent="0.3">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row>
    <row r="961" spans="1:54" ht="15.75" customHeight="1" x14ac:dyDescent="0.3">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row>
    <row r="962" spans="1:54" ht="15.75" customHeight="1" x14ac:dyDescent="0.3">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row>
    <row r="963" spans="1:54" ht="15.75" customHeight="1" x14ac:dyDescent="0.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row>
    <row r="964" spans="1:54" ht="15.75" customHeight="1" x14ac:dyDescent="0.3">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row>
    <row r="965" spans="1:54" ht="15.75" customHeight="1" x14ac:dyDescent="0.3">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row>
    <row r="966" spans="1:54" ht="15.75" customHeight="1" x14ac:dyDescent="0.3">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row>
    <row r="967" spans="1:54" ht="15.75" customHeight="1" x14ac:dyDescent="0.3">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row>
    <row r="968" spans="1:54" ht="15.75" customHeight="1" x14ac:dyDescent="0.3">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row>
    <row r="969" spans="1:54" ht="15.75" customHeight="1" x14ac:dyDescent="0.3">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row>
    <row r="970" spans="1:54" ht="15.75" customHeight="1" x14ac:dyDescent="0.3">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row>
    <row r="971" spans="1:54" ht="15.75" customHeight="1" x14ac:dyDescent="0.3">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row>
    <row r="972" spans="1:54" ht="15.75" customHeight="1" x14ac:dyDescent="0.3">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row>
    <row r="973" spans="1:54" ht="15.75" customHeight="1" x14ac:dyDescent="0.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row>
    <row r="974" spans="1:54" ht="15.75" customHeight="1" x14ac:dyDescent="0.3">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row>
    <row r="975" spans="1:54" ht="15.75" customHeight="1" x14ac:dyDescent="0.3">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row>
    <row r="976" spans="1:54" ht="15.75" customHeight="1" x14ac:dyDescent="0.3">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row>
    <row r="977" spans="1:54" ht="15.75" customHeight="1" x14ac:dyDescent="0.3">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row>
    <row r="978" spans="1:54" ht="15.75" customHeight="1" x14ac:dyDescent="0.3">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row>
    <row r="979" spans="1:54" ht="15.75" customHeight="1" x14ac:dyDescent="0.3">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row>
    <row r="980" spans="1:54" ht="15.75" customHeight="1" x14ac:dyDescent="0.3">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row>
    <row r="981" spans="1:54" ht="15.75" customHeight="1" x14ac:dyDescent="0.3">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row>
    <row r="982" spans="1:54" ht="15.75" customHeight="1" x14ac:dyDescent="0.3">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row>
    <row r="983" spans="1:54" ht="15.75" customHeight="1" x14ac:dyDescent="0.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row>
    <row r="984" spans="1:54" ht="15.75" customHeight="1" x14ac:dyDescent="0.3">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row>
    <row r="985" spans="1:54" ht="15.75" customHeight="1" x14ac:dyDescent="0.3">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row>
    <row r="986" spans="1:54" ht="15.75" customHeight="1" x14ac:dyDescent="0.3">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row>
    <row r="987" spans="1:54" ht="15.75" customHeight="1" x14ac:dyDescent="0.3">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row>
    <row r="988" spans="1:54" ht="15.75" customHeight="1" x14ac:dyDescent="0.3">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row>
    <row r="989" spans="1:54" ht="15.75" customHeight="1" x14ac:dyDescent="0.3">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row>
    <row r="990" spans="1:54" ht="15.75" customHeight="1" x14ac:dyDescent="0.3">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row>
    <row r="991" spans="1:54" ht="15.75" customHeight="1" x14ac:dyDescent="0.3">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row>
    <row r="992" spans="1:54" ht="15.75" customHeight="1" x14ac:dyDescent="0.3">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row>
    <row r="993" spans="1:54" ht="15.75" customHeight="1" x14ac:dyDescent="0.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row>
    <row r="994" spans="1:54" ht="15.75" customHeight="1" x14ac:dyDescent="0.3">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row>
    <row r="995" spans="1:54" ht="15.75" customHeight="1" x14ac:dyDescent="0.3">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row>
    <row r="996" spans="1:54" ht="15" customHeight="1" x14ac:dyDescent="0.3">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row>
    <row r="997" spans="1:54" ht="14.4" x14ac:dyDescent="0.3">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row>
    <row r="998" spans="1:54" ht="14.4" x14ac:dyDescent="0.3">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row>
    <row r="999" spans="1:54" ht="14.4" x14ac:dyDescent="0.3">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row>
    <row r="1000" spans="1:54" ht="14.4" x14ac:dyDescent="0.3">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row>
    <row r="1001" spans="1:54" ht="14.4" x14ac:dyDescent="0.3">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row>
    <row r="1002" spans="1:54" ht="14.4" x14ac:dyDescent="0.3">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row>
    <row r="1003" spans="1:54" ht="14.4" x14ac:dyDescent="0.3">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row>
    <row r="1004" spans="1:54" ht="14.4" x14ac:dyDescent="0.3">
      <c r="A1004" s="13"/>
      <c r="B1004" s="13"/>
      <c r="C1004" s="13"/>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row>
    <row r="1005" spans="1:54" ht="14.4" x14ac:dyDescent="0.3">
      <c r="A1005" s="13"/>
      <c r="B1005" s="13"/>
      <c r="C1005" s="13"/>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row>
    <row r="1006" spans="1:54" ht="14.4" x14ac:dyDescent="0.3">
      <c r="A1006" s="13"/>
      <c r="B1006" s="13"/>
      <c r="C1006" s="13"/>
      <c r="D1006" s="13"/>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row>
    <row r="1007" spans="1:54" ht="14.4" x14ac:dyDescent="0.3">
      <c r="A1007" s="13"/>
      <c r="B1007" s="13"/>
      <c r="C1007" s="13"/>
      <c r="D1007" s="13"/>
      <c r="E1007" s="13"/>
      <c r="F1007" s="13"/>
      <c r="G1007" s="13"/>
      <c r="H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row>
    <row r="1008" spans="1:54" ht="14.4" x14ac:dyDescent="0.3">
      <c r="A1008" s="13"/>
      <c r="B1008" s="13"/>
      <c r="C1008" s="13"/>
      <c r="D1008" s="13"/>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row>
    <row r="1009" spans="1:54" ht="14.4" x14ac:dyDescent="0.3">
      <c r="A1009" s="13"/>
      <c r="B1009" s="13"/>
      <c r="C1009" s="13"/>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row>
    <row r="1010" spans="1:54" ht="14.4" x14ac:dyDescent="0.3">
      <c r="A1010" s="13"/>
      <c r="B1010" s="13"/>
      <c r="C1010" s="13"/>
      <c r="D1010" s="13"/>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row>
    <row r="1011" spans="1:54" ht="14.4" x14ac:dyDescent="0.3">
      <c r="A1011" s="13"/>
      <c r="B1011" s="13"/>
      <c r="C1011" s="13"/>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row>
    <row r="1012" spans="1:54" ht="14.4" x14ac:dyDescent="0.3">
      <c r="A1012" s="13"/>
      <c r="B1012" s="13"/>
      <c r="C1012" s="13"/>
      <c r="D1012" s="13"/>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row>
    <row r="1013" spans="1:54" ht="14.4" x14ac:dyDescent="0.3">
      <c r="A1013" s="13"/>
      <c r="B1013" s="13"/>
      <c r="C1013" s="13"/>
      <c r="D1013" s="13"/>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row>
    <row r="1014" spans="1:54" ht="14.4" x14ac:dyDescent="0.3">
      <c r="A1014" s="13"/>
      <c r="B1014" s="13"/>
      <c r="C1014" s="13"/>
      <c r="D1014" s="13"/>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row>
    <row r="1015" spans="1:54" ht="14.4" x14ac:dyDescent="0.3">
      <c r="A1015" s="13"/>
      <c r="B1015" s="13"/>
      <c r="C1015" s="13"/>
      <c r="D1015" s="13"/>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row>
    <row r="1016" spans="1:54" ht="14.4" x14ac:dyDescent="0.3">
      <c r="A1016" s="13"/>
      <c r="B1016" s="13"/>
      <c r="C1016" s="13"/>
      <c r="D1016" s="13"/>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row>
    <row r="1017" spans="1:54" ht="14.4" x14ac:dyDescent="0.3">
      <c r="A1017" s="13"/>
      <c r="B1017" s="13"/>
      <c r="C1017" s="13"/>
      <c r="D1017" s="13"/>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row>
    <row r="1018" spans="1:54" ht="14.4" x14ac:dyDescent="0.3">
      <c r="A1018" s="13"/>
      <c r="B1018" s="13"/>
      <c r="C1018" s="13"/>
      <c r="D1018" s="13"/>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row>
    <row r="1019" spans="1:54" ht="14.4" x14ac:dyDescent="0.3">
      <c r="A1019" s="13"/>
      <c r="B1019" s="13"/>
      <c r="C1019" s="13"/>
      <c r="D1019" s="13"/>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row>
    <row r="1020" spans="1:54" ht="14.4" x14ac:dyDescent="0.3">
      <c r="A1020" s="13"/>
      <c r="B1020" s="13"/>
      <c r="C1020" s="13"/>
      <c r="D1020" s="13"/>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row>
    <row r="1021" spans="1:54" ht="14.4" x14ac:dyDescent="0.3">
      <c r="A1021" s="13"/>
      <c r="B1021" s="13"/>
      <c r="C1021" s="13"/>
      <c r="D1021" s="13"/>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row>
    <row r="1022" spans="1:54" ht="14.4" x14ac:dyDescent="0.3">
      <c r="A1022" s="13"/>
      <c r="B1022" s="13"/>
      <c r="C1022" s="13"/>
      <c r="D1022" s="13"/>
      <c r="E1022" s="13"/>
      <c r="F1022" s="13"/>
      <c r="G1022" s="13"/>
      <c r="H1022" s="13"/>
      <c r="I1022" s="13"/>
      <c r="J1022" s="13"/>
      <c r="K1022" s="13"/>
      <c r="L1022" s="13"/>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c r="AO1022" s="13"/>
      <c r="AP1022" s="13"/>
      <c r="AQ1022" s="13"/>
      <c r="AR1022" s="13"/>
      <c r="AS1022" s="13"/>
      <c r="AT1022" s="13"/>
      <c r="AU1022" s="13"/>
      <c r="AV1022" s="13"/>
      <c r="AW1022" s="13"/>
      <c r="AX1022" s="13"/>
      <c r="AY1022" s="13"/>
      <c r="AZ1022" s="13"/>
      <c r="BA1022" s="13"/>
      <c r="BB1022" s="13"/>
    </row>
    <row r="1023" spans="1:54" ht="14.4" x14ac:dyDescent="0.3">
      <c r="A1023" s="13"/>
      <c r="B1023" s="13"/>
      <c r="C1023" s="13"/>
      <c r="D1023" s="13"/>
      <c r="E1023" s="13"/>
      <c r="F1023" s="13"/>
      <c r="G1023" s="13"/>
      <c r="H1023" s="13"/>
      <c r="I1023" s="13"/>
      <c r="J1023" s="13"/>
      <c r="K1023" s="13"/>
      <c r="L1023" s="13"/>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c r="AO1023" s="13"/>
      <c r="AP1023" s="13"/>
      <c r="AQ1023" s="13"/>
      <c r="AR1023" s="13"/>
      <c r="AS1023" s="13"/>
      <c r="AT1023" s="13"/>
      <c r="AU1023" s="13"/>
      <c r="AV1023" s="13"/>
      <c r="AW1023" s="13"/>
      <c r="AX1023" s="13"/>
      <c r="AY1023" s="13"/>
      <c r="AZ1023" s="13"/>
      <c r="BA1023" s="13"/>
      <c r="BB1023" s="13"/>
    </row>
    <row r="1024" spans="1:54" ht="14.4" x14ac:dyDescent="0.3">
      <c r="A1024" s="13"/>
      <c r="B1024" s="13"/>
      <c r="C1024" s="13"/>
      <c r="D1024" s="13"/>
      <c r="E1024" s="13"/>
      <c r="F1024" s="13"/>
      <c r="G1024" s="13"/>
      <c r="H1024" s="13"/>
      <c r="I1024" s="13"/>
      <c r="J1024" s="13"/>
      <c r="K1024" s="13"/>
      <c r="L1024" s="1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row>
    <row r="1025" spans="1:54" ht="14.4" x14ac:dyDescent="0.3">
      <c r="A1025" s="13"/>
      <c r="B1025" s="13"/>
      <c r="C1025" s="13"/>
      <c r="D1025" s="13"/>
      <c r="E1025" s="13"/>
      <c r="F1025" s="13"/>
      <c r="G1025" s="13"/>
      <c r="H1025" s="13"/>
      <c r="I1025" s="13"/>
      <c r="J1025" s="13"/>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row>
    <row r="1026" spans="1:54" ht="14.4" x14ac:dyDescent="0.3">
      <c r="A1026" s="13"/>
      <c r="B1026" s="13"/>
      <c r="C1026" s="13"/>
      <c r="D1026" s="13"/>
      <c r="E1026" s="13"/>
      <c r="F1026" s="13"/>
      <c r="G1026" s="13"/>
      <c r="H1026" s="13"/>
      <c r="I1026" s="13"/>
      <c r="J1026" s="13"/>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row>
    <row r="1027" spans="1:54" ht="14.4" x14ac:dyDescent="0.3">
      <c r="A1027" s="13"/>
      <c r="B1027" s="13"/>
      <c r="C1027" s="13"/>
      <c r="D1027" s="13"/>
      <c r="E1027" s="13"/>
      <c r="F1027" s="13"/>
      <c r="G1027" s="13"/>
      <c r="H1027" s="13"/>
      <c r="I1027" s="13"/>
      <c r="J1027" s="13"/>
      <c r="K1027" s="13"/>
      <c r="L1027" s="13"/>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row>
    <row r="1028" spans="1:54" ht="14.4" x14ac:dyDescent="0.3">
      <c r="A1028" s="13"/>
      <c r="B1028" s="13"/>
      <c r="C1028" s="13"/>
      <c r="D1028" s="13"/>
      <c r="E1028" s="13"/>
      <c r="F1028" s="13"/>
      <c r="G1028" s="13"/>
      <c r="H1028" s="13"/>
      <c r="I1028" s="13"/>
      <c r="J1028" s="13"/>
      <c r="K1028" s="13"/>
      <c r="L1028" s="1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row>
    <row r="1029" spans="1:54" ht="14.4" x14ac:dyDescent="0.3">
      <c r="A1029" s="13"/>
      <c r="B1029" s="13"/>
      <c r="C1029" s="13"/>
      <c r="D1029" s="13"/>
      <c r="E1029" s="13"/>
      <c r="F1029" s="13"/>
      <c r="G1029" s="13"/>
      <c r="H1029" s="13"/>
      <c r="I1029" s="13"/>
      <c r="J1029" s="13"/>
      <c r="K1029" s="13"/>
      <c r="L1029" s="13"/>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row>
    <row r="1030" spans="1:54" ht="14.4" x14ac:dyDescent="0.3">
      <c r="A1030" s="13"/>
      <c r="B1030" s="13"/>
      <c r="C1030" s="13"/>
      <c r="D1030" s="13"/>
      <c r="E1030" s="13"/>
      <c r="F1030" s="13"/>
      <c r="G1030" s="13"/>
      <c r="H1030" s="13"/>
      <c r="I1030" s="13"/>
      <c r="J1030" s="13"/>
      <c r="K1030" s="13"/>
      <c r="L1030" s="13"/>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row>
    <row r="1031" spans="1:54" ht="14.4" x14ac:dyDescent="0.3">
      <c r="A1031" s="13"/>
      <c r="B1031" s="13"/>
      <c r="C1031" s="13"/>
      <c r="D1031" s="13"/>
      <c r="E1031" s="13"/>
      <c r="F1031" s="13"/>
      <c r="G1031" s="13"/>
      <c r="H1031" s="13"/>
      <c r="I1031" s="13"/>
      <c r="J1031" s="13"/>
      <c r="K1031" s="13"/>
      <c r="L1031" s="13"/>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row>
    <row r="1032" spans="1:54" ht="14.4" x14ac:dyDescent="0.3">
      <c r="A1032" s="13"/>
      <c r="B1032" s="13"/>
      <c r="C1032" s="13"/>
      <c r="D1032" s="13"/>
      <c r="E1032" s="13"/>
      <c r="F1032" s="13"/>
      <c r="G1032" s="13"/>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row>
  </sheetData>
  <autoFilter ref="A1:AL135" xr:uid="{00000000-0009-0000-0000-00000A000000}"/>
  <conditionalFormatting sqref="E22:G22 E29:E133 F42:G43 F92 I92:K92 G92:G133 I105:K105 I107:K107 I109:K110 I118:K118">
    <cfRule type="containsText" dxfId="2" priority="1" operator="containsText" text="TERCERO">
      <formula>NOT(ISERROR(SEARCH(("TERCERO"),(E22))))</formula>
    </cfRule>
  </conditionalFormatting>
  <conditionalFormatting sqref="M22:P22">
    <cfRule type="expression" dxfId="1" priority="2">
      <formula>E22="TERCERO"</formula>
    </cfRule>
  </conditionalFormatting>
  <conditionalFormatting sqref="AK2:AK133 AL37 AL44:AL47 AL49:AL71 AS71 AL74:AL79 AL81:AL83 AL90:AL91 AL103:AL104 AL106">
    <cfRule type="expression" dxfId="0" priority="3">
      <formula>E2="TERCERO"</formula>
    </cfRule>
  </conditionalFormatting>
  <pageMargins left="0.7" right="0.7" top="0.75" bottom="0.75" header="0" footer="0"/>
  <pageSetup paperSize="14" fitToHeight="0" orientation="landscape"/>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930"/>
  <sheetViews>
    <sheetView tabSelected="1" zoomScaleNormal="100" workbookViewId="0">
      <pane ySplit="1" topLeftCell="A34" activePane="bottomLeft" state="frozen"/>
      <selection pane="bottomLeft" activeCell="F36" sqref="F36"/>
    </sheetView>
  </sheetViews>
  <sheetFormatPr baseColWidth="10" defaultColWidth="14.44140625" defaultRowHeight="15" customHeight="1" x14ac:dyDescent="0.3"/>
  <cols>
    <col min="1" max="1" width="4.44140625" customWidth="1"/>
    <col min="2" max="2" width="32.109375" customWidth="1"/>
    <col min="3" max="3" width="19.6640625" customWidth="1"/>
    <col min="4" max="4" width="53" hidden="1" customWidth="1"/>
    <col min="5" max="5" width="13" hidden="1" customWidth="1"/>
    <col min="6" max="6" width="74.88671875" style="164" customWidth="1"/>
    <col min="7" max="7" width="13" customWidth="1"/>
    <col min="8" max="8" width="11.44140625" customWidth="1"/>
    <col min="9" max="9" width="17.6640625" customWidth="1"/>
    <col min="10" max="10" width="12.44140625" customWidth="1"/>
    <col min="11" max="11" width="23.5546875" customWidth="1"/>
    <col min="12" max="12" width="19.44140625" customWidth="1"/>
    <col min="13" max="23" width="10.6640625" customWidth="1"/>
  </cols>
  <sheetData>
    <row r="1" spans="1:19" ht="28.8" thickBot="1" x14ac:dyDescent="0.35">
      <c r="A1" s="149" t="s">
        <v>0</v>
      </c>
      <c r="B1" s="193" t="s">
        <v>463</v>
      </c>
      <c r="C1" s="194" t="s">
        <v>3</v>
      </c>
      <c r="D1" s="150" t="s">
        <v>418</v>
      </c>
      <c r="E1" s="171" t="s">
        <v>10</v>
      </c>
      <c r="F1" s="195" t="s">
        <v>455</v>
      </c>
      <c r="G1" s="196" t="s">
        <v>467</v>
      </c>
      <c r="H1" s="197" t="s">
        <v>468</v>
      </c>
      <c r="I1" s="198" t="s">
        <v>11</v>
      </c>
      <c r="J1" s="196" t="s">
        <v>7</v>
      </c>
      <c r="K1" s="13"/>
      <c r="L1" s="13"/>
      <c r="M1" s="13"/>
      <c r="N1" s="13"/>
      <c r="O1" s="13"/>
      <c r="P1" s="13"/>
      <c r="Q1" s="13"/>
    </row>
    <row r="2" spans="1:19" ht="87.75" customHeight="1" thickBot="1" x14ac:dyDescent="0.35">
      <c r="A2" s="151">
        <v>1</v>
      </c>
      <c r="B2" s="205" t="s">
        <v>464</v>
      </c>
      <c r="C2" s="206" t="s">
        <v>28</v>
      </c>
      <c r="D2" s="152" t="s">
        <v>419</v>
      </c>
      <c r="E2" s="156">
        <v>165</v>
      </c>
      <c r="F2" s="174" t="s">
        <v>419</v>
      </c>
      <c r="G2" s="153">
        <v>46039</v>
      </c>
      <c r="H2" s="153">
        <v>46203</v>
      </c>
      <c r="I2" s="154">
        <v>28616500</v>
      </c>
      <c r="J2" s="153">
        <v>46038</v>
      </c>
      <c r="K2" s="13"/>
      <c r="L2" s="13"/>
      <c r="M2" s="13"/>
      <c r="N2" s="13"/>
      <c r="O2" s="13"/>
      <c r="P2" s="13"/>
      <c r="Q2" s="13"/>
    </row>
    <row r="3" spans="1:19" ht="63.75" customHeight="1" thickBot="1" x14ac:dyDescent="0.35">
      <c r="A3" s="151">
        <v>2</v>
      </c>
      <c r="B3" s="191" t="s">
        <v>464</v>
      </c>
      <c r="C3" s="192" t="s">
        <v>34</v>
      </c>
      <c r="D3" s="152" t="s">
        <v>420</v>
      </c>
      <c r="E3" s="156">
        <v>150</v>
      </c>
      <c r="F3" s="175" t="s">
        <v>420</v>
      </c>
      <c r="G3" s="153">
        <v>46039</v>
      </c>
      <c r="H3" s="153">
        <v>46188</v>
      </c>
      <c r="I3" s="154">
        <v>19635000</v>
      </c>
      <c r="J3" s="153">
        <v>46039</v>
      </c>
      <c r="K3" s="13"/>
      <c r="L3" s="13"/>
      <c r="M3" s="13"/>
      <c r="N3" s="13"/>
      <c r="O3" s="13"/>
      <c r="P3" s="13"/>
      <c r="Q3" s="13"/>
    </row>
    <row r="4" spans="1:19" ht="89.25" customHeight="1" thickBot="1" x14ac:dyDescent="0.35">
      <c r="A4" s="191">
        <v>3</v>
      </c>
      <c r="B4" s="191" t="s">
        <v>464</v>
      </c>
      <c r="C4" s="192" t="s">
        <v>37</v>
      </c>
      <c r="D4" s="152" t="s">
        <v>421</v>
      </c>
      <c r="E4" s="156">
        <v>175</v>
      </c>
      <c r="F4" s="175" t="s">
        <v>421</v>
      </c>
      <c r="G4" s="153">
        <v>46039</v>
      </c>
      <c r="H4" s="153">
        <v>46203</v>
      </c>
      <c r="I4" s="154">
        <v>21598500</v>
      </c>
      <c r="J4" s="153">
        <v>46039</v>
      </c>
      <c r="K4" s="13"/>
      <c r="L4" s="13"/>
      <c r="M4" s="13"/>
      <c r="N4" s="13"/>
      <c r="O4" s="13"/>
      <c r="P4" s="13"/>
      <c r="Q4" s="13"/>
    </row>
    <row r="5" spans="1:19" ht="51" customHeight="1" thickBot="1" x14ac:dyDescent="0.35">
      <c r="A5" s="191">
        <v>4</v>
      </c>
      <c r="B5" s="191" t="s">
        <v>464</v>
      </c>
      <c r="C5" s="192" t="s">
        <v>41</v>
      </c>
      <c r="D5" s="152" t="s">
        <v>422</v>
      </c>
      <c r="E5" s="156">
        <v>150</v>
      </c>
      <c r="F5" s="175" t="s">
        <v>422</v>
      </c>
      <c r="G5" s="153">
        <v>46039</v>
      </c>
      <c r="H5" s="153">
        <v>46188</v>
      </c>
      <c r="I5" s="154">
        <v>19635000</v>
      </c>
      <c r="J5" s="153">
        <v>46039</v>
      </c>
      <c r="K5" s="122"/>
      <c r="L5" s="122"/>
      <c r="M5" s="122"/>
      <c r="N5" s="122"/>
      <c r="O5" s="122"/>
      <c r="P5" s="122"/>
      <c r="Q5" s="122"/>
      <c r="R5" s="122"/>
      <c r="S5" s="122"/>
    </row>
    <row r="6" spans="1:19" ht="105" customHeight="1" thickBot="1" x14ac:dyDescent="0.35">
      <c r="A6" s="191">
        <v>5</v>
      </c>
      <c r="B6" s="191" t="s">
        <v>464</v>
      </c>
      <c r="C6" s="192" t="s">
        <v>44</v>
      </c>
      <c r="D6" s="152" t="s">
        <v>423</v>
      </c>
      <c r="E6" s="156">
        <v>150</v>
      </c>
      <c r="F6" s="175" t="s">
        <v>423</v>
      </c>
      <c r="G6" s="153">
        <v>46042</v>
      </c>
      <c r="H6" s="153">
        <v>46188</v>
      </c>
      <c r="I6" s="154">
        <v>19635000</v>
      </c>
      <c r="J6" s="153">
        <v>45677</v>
      </c>
      <c r="K6" s="13"/>
      <c r="L6" s="13"/>
      <c r="M6" s="13"/>
      <c r="N6" s="13"/>
      <c r="O6" s="13"/>
      <c r="P6" s="13"/>
      <c r="Q6" s="13"/>
    </row>
    <row r="7" spans="1:19" ht="84" customHeight="1" thickBot="1" x14ac:dyDescent="0.35">
      <c r="A7" s="191">
        <v>6</v>
      </c>
      <c r="B7" s="191" t="s">
        <v>464</v>
      </c>
      <c r="C7" s="192" t="s">
        <v>47</v>
      </c>
      <c r="D7" s="152" t="s">
        <v>424</v>
      </c>
      <c r="E7" s="156">
        <v>160</v>
      </c>
      <c r="F7" s="199" t="s">
        <v>424</v>
      </c>
      <c r="G7" s="153">
        <v>46042</v>
      </c>
      <c r="H7" s="153">
        <v>46203</v>
      </c>
      <c r="I7" s="154">
        <v>28616500</v>
      </c>
      <c r="J7" s="153">
        <v>46042</v>
      </c>
      <c r="K7" s="13"/>
      <c r="L7" s="13"/>
      <c r="M7" s="13"/>
      <c r="N7" s="13"/>
      <c r="O7" s="13"/>
      <c r="P7" s="13"/>
      <c r="Q7" s="13"/>
    </row>
    <row r="8" spans="1:19" ht="84" customHeight="1" thickBot="1" x14ac:dyDescent="0.35">
      <c r="A8" s="191">
        <v>7</v>
      </c>
      <c r="B8" s="191" t="s">
        <v>464</v>
      </c>
      <c r="C8" s="192" t="s">
        <v>51</v>
      </c>
      <c r="D8" s="152" t="s">
        <v>425</v>
      </c>
      <c r="E8" s="156">
        <v>150</v>
      </c>
      <c r="F8" s="175" t="s">
        <v>425</v>
      </c>
      <c r="G8" s="153">
        <v>46042</v>
      </c>
      <c r="H8" s="153">
        <v>46188</v>
      </c>
      <c r="I8" s="154">
        <v>10500000</v>
      </c>
      <c r="J8" s="153">
        <v>46042</v>
      </c>
      <c r="K8" s="13"/>
      <c r="L8" s="13"/>
      <c r="M8" s="13"/>
      <c r="N8" s="13"/>
      <c r="O8" s="13"/>
      <c r="P8" s="13"/>
      <c r="Q8" s="13"/>
    </row>
    <row r="9" spans="1:19" ht="82.5" customHeight="1" thickBot="1" x14ac:dyDescent="0.35">
      <c r="A9" s="191">
        <v>8</v>
      </c>
      <c r="B9" s="191" t="s">
        <v>464</v>
      </c>
      <c r="C9" s="192" t="s">
        <v>55</v>
      </c>
      <c r="D9" s="152" t="s">
        <v>426</v>
      </c>
      <c r="E9" s="156">
        <v>150</v>
      </c>
      <c r="F9" s="175" t="s">
        <v>426</v>
      </c>
      <c r="G9" s="153">
        <v>46043</v>
      </c>
      <c r="H9" s="153">
        <v>46193</v>
      </c>
      <c r="I9" s="154">
        <v>19635000</v>
      </c>
      <c r="J9" s="153">
        <v>46042</v>
      </c>
      <c r="K9" s="26"/>
      <c r="L9" s="26"/>
      <c r="M9" s="26"/>
      <c r="N9" s="26"/>
      <c r="O9" s="26"/>
      <c r="P9" s="26"/>
      <c r="Q9" s="26"/>
      <c r="R9" s="26"/>
      <c r="S9" s="26"/>
    </row>
    <row r="10" spans="1:19" ht="90" customHeight="1" thickBot="1" x14ac:dyDescent="0.35">
      <c r="A10" s="191">
        <v>9</v>
      </c>
      <c r="B10" s="191" t="s">
        <v>464</v>
      </c>
      <c r="C10" s="192" t="s">
        <v>58</v>
      </c>
      <c r="D10" s="152" t="s">
        <v>426</v>
      </c>
      <c r="E10" s="156">
        <v>150</v>
      </c>
      <c r="F10" s="175" t="s">
        <v>426</v>
      </c>
      <c r="G10" s="153">
        <v>46044</v>
      </c>
      <c r="H10" s="153">
        <v>46188</v>
      </c>
      <c r="I10" s="154">
        <v>19635000</v>
      </c>
      <c r="J10" s="153">
        <v>46043</v>
      </c>
      <c r="K10" s="13"/>
      <c r="L10" s="13"/>
      <c r="M10" s="13"/>
      <c r="N10" s="13"/>
      <c r="O10" s="13"/>
      <c r="P10" s="13"/>
      <c r="Q10" s="13"/>
    </row>
    <row r="11" spans="1:19" ht="117" customHeight="1" thickBot="1" x14ac:dyDescent="0.35">
      <c r="A11" s="191">
        <v>10</v>
      </c>
      <c r="B11" s="191" t="s">
        <v>464</v>
      </c>
      <c r="C11" s="192" t="s">
        <v>61</v>
      </c>
      <c r="D11" s="155" t="s">
        <v>427</v>
      </c>
      <c r="E11" s="156">
        <v>150</v>
      </c>
      <c r="F11" s="175" t="s">
        <v>427</v>
      </c>
      <c r="G11" s="153">
        <v>46044</v>
      </c>
      <c r="H11" s="153">
        <v>46188</v>
      </c>
      <c r="I11" s="154">
        <v>19635000</v>
      </c>
      <c r="J11" s="153">
        <v>46043</v>
      </c>
      <c r="K11" s="63"/>
      <c r="L11" s="63"/>
      <c r="M11" s="63"/>
      <c r="N11" s="63"/>
      <c r="O11" s="63"/>
      <c r="P11" s="63"/>
      <c r="Q11" s="63"/>
      <c r="R11" s="63"/>
      <c r="S11" s="63"/>
    </row>
    <row r="12" spans="1:19" ht="105.75" customHeight="1" thickBot="1" x14ac:dyDescent="0.35">
      <c r="A12" s="191">
        <v>11</v>
      </c>
      <c r="B12" s="191" t="s">
        <v>464</v>
      </c>
      <c r="C12" s="192" t="s">
        <v>65</v>
      </c>
      <c r="D12" s="152" t="s">
        <v>428</v>
      </c>
      <c r="E12" s="156">
        <v>150</v>
      </c>
      <c r="F12" s="175" t="s">
        <v>428</v>
      </c>
      <c r="G12" s="153">
        <v>46044</v>
      </c>
      <c r="H12" s="153">
        <v>46188</v>
      </c>
      <c r="I12" s="154">
        <v>19635000</v>
      </c>
      <c r="J12" s="153">
        <v>46043</v>
      </c>
      <c r="K12" s="13"/>
      <c r="L12" s="13"/>
      <c r="M12" s="13"/>
      <c r="N12" s="13"/>
      <c r="O12" s="13"/>
      <c r="P12" s="13"/>
      <c r="Q12" s="13"/>
    </row>
    <row r="13" spans="1:19" ht="103.5" customHeight="1" thickBot="1" x14ac:dyDescent="0.35">
      <c r="A13" s="191">
        <v>12</v>
      </c>
      <c r="B13" s="191" t="s">
        <v>464</v>
      </c>
      <c r="C13" s="192" t="s">
        <v>69</v>
      </c>
      <c r="D13" s="152" t="s">
        <v>429</v>
      </c>
      <c r="E13" s="156">
        <v>150</v>
      </c>
      <c r="F13" s="175" t="s">
        <v>429</v>
      </c>
      <c r="G13" s="153">
        <v>46044</v>
      </c>
      <c r="H13" s="153">
        <v>46188</v>
      </c>
      <c r="I13" s="154">
        <v>19635000</v>
      </c>
      <c r="J13" s="153">
        <v>46043</v>
      </c>
      <c r="K13" s="89"/>
      <c r="L13" s="89"/>
      <c r="M13" s="89"/>
      <c r="N13" s="89"/>
      <c r="O13" s="89"/>
      <c r="P13" s="89"/>
      <c r="Q13" s="89"/>
    </row>
    <row r="14" spans="1:19" ht="105" customHeight="1" thickBot="1" x14ac:dyDescent="0.35">
      <c r="A14" s="151">
        <v>13</v>
      </c>
      <c r="B14" s="151" t="s">
        <v>464</v>
      </c>
      <c r="C14" s="180" t="s">
        <v>71</v>
      </c>
      <c r="D14" s="152" t="s">
        <v>430</v>
      </c>
      <c r="E14" s="156">
        <v>150</v>
      </c>
      <c r="F14" s="175" t="s">
        <v>430</v>
      </c>
      <c r="G14" s="153">
        <v>46044</v>
      </c>
      <c r="H14" s="153">
        <v>46188</v>
      </c>
      <c r="I14" s="154">
        <v>19635000</v>
      </c>
      <c r="J14" s="153">
        <v>46043</v>
      </c>
      <c r="K14" s="13"/>
      <c r="L14" s="13"/>
      <c r="M14" s="13"/>
      <c r="N14" s="13"/>
      <c r="O14" s="13"/>
      <c r="P14" s="13"/>
      <c r="Q14" s="13"/>
    </row>
    <row r="15" spans="1:19" ht="102" customHeight="1" thickBot="1" x14ac:dyDescent="0.35">
      <c r="A15" s="151">
        <v>14</v>
      </c>
      <c r="B15" s="151" t="s">
        <v>464</v>
      </c>
      <c r="C15" s="180" t="s">
        <v>74</v>
      </c>
      <c r="D15" s="152" t="s">
        <v>431</v>
      </c>
      <c r="E15" s="156">
        <v>150</v>
      </c>
      <c r="F15" s="175" t="s">
        <v>431</v>
      </c>
      <c r="G15" s="153">
        <v>46044</v>
      </c>
      <c r="H15" s="153">
        <v>46188</v>
      </c>
      <c r="I15" s="154">
        <v>10500000</v>
      </c>
      <c r="J15" s="153">
        <v>46042</v>
      </c>
      <c r="K15" s="122"/>
      <c r="L15" s="122"/>
      <c r="M15" s="122"/>
      <c r="N15" s="122"/>
      <c r="O15" s="122"/>
      <c r="P15" s="122"/>
      <c r="Q15" s="122"/>
      <c r="R15" s="122"/>
      <c r="S15" s="122"/>
    </row>
    <row r="16" spans="1:19" ht="102.75" customHeight="1" thickBot="1" x14ac:dyDescent="0.35">
      <c r="A16" s="151">
        <v>15</v>
      </c>
      <c r="B16" s="151" t="s">
        <v>464</v>
      </c>
      <c r="C16" s="180" t="s">
        <v>79</v>
      </c>
      <c r="D16" s="152" t="s">
        <v>431</v>
      </c>
      <c r="E16" s="156">
        <v>150</v>
      </c>
      <c r="F16" s="175" t="s">
        <v>431</v>
      </c>
      <c r="G16" s="153">
        <v>46044</v>
      </c>
      <c r="H16" s="153">
        <v>46188</v>
      </c>
      <c r="I16" s="154">
        <v>10500000</v>
      </c>
      <c r="J16" s="153">
        <v>46043</v>
      </c>
      <c r="K16" s="13"/>
      <c r="L16" s="13"/>
      <c r="M16" s="13"/>
      <c r="N16" s="13"/>
      <c r="O16" s="13"/>
      <c r="P16" s="13"/>
      <c r="Q16" s="13"/>
    </row>
    <row r="17" spans="1:19" ht="102.75" customHeight="1" thickBot="1" x14ac:dyDescent="0.35">
      <c r="A17" s="191">
        <v>16</v>
      </c>
      <c r="B17" s="191" t="s">
        <v>464</v>
      </c>
      <c r="C17" s="192" t="s">
        <v>82</v>
      </c>
      <c r="D17" s="152" t="s">
        <v>432</v>
      </c>
      <c r="E17" s="156">
        <v>150</v>
      </c>
      <c r="F17" s="175" t="s">
        <v>432</v>
      </c>
      <c r="G17" s="153">
        <v>46044</v>
      </c>
      <c r="H17" s="153">
        <v>46188</v>
      </c>
      <c r="I17" s="154">
        <v>12100000</v>
      </c>
      <c r="J17" s="153">
        <v>46044</v>
      </c>
      <c r="K17" s="13"/>
      <c r="L17" s="13"/>
      <c r="M17" s="13"/>
      <c r="N17" s="13"/>
      <c r="O17" s="13"/>
      <c r="P17" s="13"/>
      <c r="Q17" s="13"/>
    </row>
    <row r="18" spans="1:19" ht="90" customHeight="1" thickBot="1" x14ac:dyDescent="0.35">
      <c r="A18" s="191">
        <v>17</v>
      </c>
      <c r="B18" s="191" t="s">
        <v>464</v>
      </c>
      <c r="C18" s="192" t="s">
        <v>84</v>
      </c>
      <c r="D18" s="152" t="s">
        <v>433</v>
      </c>
      <c r="E18" s="156">
        <v>150</v>
      </c>
      <c r="F18" s="175" t="s">
        <v>433</v>
      </c>
      <c r="G18" s="153">
        <v>46044</v>
      </c>
      <c r="H18" s="153">
        <v>46188</v>
      </c>
      <c r="I18" s="154">
        <v>19635000</v>
      </c>
      <c r="J18" s="153">
        <v>46044</v>
      </c>
      <c r="K18" s="13"/>
      <c r="L18" s="13"/>
      <c r="M18" s="13"/>
      <c r="N18" s="13"/>
      <c r="O18" s="13"/>
      <c r="P18" s="13"/>
      <c r="Q18" s="13"/>
    </row>
    <row r="19" spans="1:19" ht="103.5" customHeight="1" thickBot="1" x14ac:dyDescent="0.35">
      <c r="A19" s="191">
        <v>18</v>
      </c>
      <c r="B19" s="191" t="s">
        <v>464</v>
      </c>
      <c r="C19" s="192" t="s">
        <v>86</v>
      </c>
      <c r="D19" s="152" t="s">
        <v>434</v>
      </c>
      <c r="E19" s="156">
        <v>150</v>
      </c>
      <c r="F19" s="175" t="s">
        <v>434</v>
      </c>
      <c r="G19" s="153">
        <v>46044</v>
      </c>
      <c r="H19" s="153">
        <v>46188</v>
      </c>
      <c r="I19" s="154">
        <v>12100000</v>
      </c>
      <c r="J19" s="153">
        <v>46044</v>
      </c>
      <c r="K19" s="13"/>
      <c r="L19" s="13"/>
      <c r="M19" s="13"/>
      <c r="N19" s="13"/>
      <c r="O19" s="13"/>
      <c r="P19" s="13"/>
      <c r="Q19" s="13"/>
    </row>
    <row r="20" spans="1:19" ht="121.5" customHeight="1" thickBot="1" x14ac:dyDescent="0.35">
      <c r="A20" s="191">
        <v>19</v>
      </c>
      <c r="B20" s="191" t="s">
        <v>464</v>
      </c>
      <c r="C20" s="192" t="s">
        <v>88</v>
      </c>
      <c r="D20" s="152" t="s">
        <v>435</v>
      </c>
      <c r="E20" s="156">
        <v>160</v>
      </c>
      <c r="F20" s="175" t="s">
        <v>435</v>
      </c>
      <c r="G20" s="153">
        <v>46044</v>
      </c>
      <c r="H20" s="153">
        <v>46203</v>
      </c>
      <c r="I20" s="154">
        <v>21598500</v>
      </c>
      <c r="J20" s="153">
        <v>46043</v>
      </c>
      <c r="K20" s="13"/>
      <c r="L20" s="13"/>
      <c r="M20" s="13"/>
      <c r="N20" s="13"/>
      <c r="O20" s="13"/>
      <c r="P20" s="13"/>
      <c r="Q20" s="13"/>
    </row>
    <row r="21" spans="1:19" ht="104.25" customHeight="1" thickBot="1" x14ac:dyDescent="0.35">
      <c r="A21" s="191">
        <v>20</v>
      </c>
      <c r="B21" s="191" t="s">
        <v>464</v>
      </c>
      <c r="C21" s="192" t="s">
        <v>93</v>
      </c>
      <c r="D21" s="152" t="s">
        <v>436</v>
      </c>
      <c r="E21" s="156">
        <v>150</v>
      </c>
      <c r="F21" s="175" t="s">
        <v>436</v>
      </c>
      <c r="G21" s="153">
        <v>46044</v>
      </c>
      <c r="H21" s="153">
        <v>46188</v>
      </c>
      <c r="I21" s="154">
        <v>19635000</v>
      </c>
      <c r="J21" s="153">
        <v>46043</v>
      </c>
      <c r="K21" s="123"/>
      <c r="L21" s="123"/>
      <c r="M21" s="123"/>
      <c r="N21" s="123"/>
      <c r="O21" s="123"/>
      <c r="P21" s="123"/>
      <c r="Q21" s="123"/>
      <c r="R21" s="123"/>
      <c r="S21" s="123"/>
    </row>
    <row r="22" spans="1:19" ht="92.25" customHeight="1" thickBot="1" x14ac:dyDescent="0.35">
      <c r="A22" s="191">
        <v>21</v>
      </c>
      <c r="B22" s="191" t="s">
        <v>464</v>
      </c>
      <c r="C22" s="192" t="s">
        <v>96</v>
      </c>
      <c r="D22" s="152" t="s">
        <v>437</v>
      </c>
      <c r="E22" s="156">
        <v>150</v>
      </c>
      <c r="F22" s="175" t="s">
        <v>437</v>
      </c>
      <c r="G22" s="153">
        <v>46044</v>
      </c>
      <c r="H22" s="153">
        <v>46188</v>
      </c>
      <c r="I22" s="154">
        <v>9000000</v>
      </c>
      <c r="J22" s="153">
        <v>46044</v>
      </c>
      <c r="K22" s="13"/>
      <c r="L22" s="13"/>
      <c r="M22" s="13"/>
      <c r="N22" s="13"/>
      <c r="O22" s="13"/>
      <c r="P22" s="13"/>
      <c r="Q22" s="13"/>
    </row>
    <row r="23" spans="1:19" ht="89.25" customHeight="1" thickBot="1" x14ac:dyDescent="0.35">
      <c r="A23" s="191">
        <v>22</v>
      </c>
      <c r="B23" s="191" t="s">
        <v>464</v>
      </c>
      <c r="C23" s="192" t="s">
        <v>98</v>
      </c>
      <c r="D23" s="152" t="s">
        <v>437</v>
      </c>
      <c r="E23" s="156">
        <v>145</v>
      </c>
      <c r="F23" s="175" t="s">
        <v>437</v>
      </c>
      <c r="G23" s="153">
        <v>46044</v>
      </c>
      <c r="H23" s="153">
        <v>46188</v>
      </c>
      <c r="I23" s="154">
        <v>9000000</v>
      </c>
      <c r="J23" s="153">
        <v>46044</v>
      </c>
      <c r="K23" s="13"/>
      <c r="L23" s="13"/>
      <c r="M23" s="13"/>
      <c r="N23" s="13"/>
      <c r="O23" s="13"/>
      <c r="P23" s="13"/>
      <c r="Q23" s="13"/>
    </row>
    <row r="24" spans="1:19" ht="61.5" customHeight="1" thickBot="1" x14ac:dyDescent="0.35">
      <c r="A24" s="191">
        <v>23</v>
      </c>
      <c r="B24" s="191" t="s">
        <v>464</v>
      </c>
      <c r="C24" s="192" t="s">
        <v>100</v>
      </c>
      <c r="D24" s="152" t="s">
        <v>437</v>
      </c>
      <c r="E24" s="156">
        <v>145</v>
      </c>
      <c r="F24" s="175" t="s">
        <v>437</v>
      </c>
      <c r="G24" s="153">
        <v>46044</v>
      </c>
      <c r="H24" s="153">
        <v>46188</v>
      </c>
      <c r="I24" s="154">
        <v>9000000</v>
      </c>
      <c r="J24" s="153">
        <v>46044</v>
      </c>
      <c r="K24" s="13"/>
      <c r="L24" s="13"/>
      <c r="M24" s="13"/>
      <c r="N24" s="13"/>
      <c r="O24" s="13"/>
      <c r="P24" s="13"/>
      <c r="Q24" s="13"/>
    </row>
    <row r="25" spans="1:19" ht="43.5" customHeight="1" thickBot="1" x14ac:dyDescent="0.35">
      <c r="A25" s="191">
        <v>24</v>
      </c>
      <c r="B25" s="191" t="s">
        <v>464</v>
      </c>
      <c r="C25" s="192" t="s">
        <v>103</v>
      </c>
      <c r="D25" s="152" t="s">
        <v>437</v>
      </c>
      <c r="E25" s="156">
        <v>145</v>
      </c>
      <c r="F25" s="175" t="s">
        <v>437</v>
      </c>
      <c r="G25" s="153">
        <v>46044</v>
      </c>
      <c r="H25" s="153">
        <v>46188</v>
      </c>
      <c r="I25" s="154">
        <v>9000000</v>
      </c>
      <c r="J25" s="153">
        <v>46044</v>
      </c>
      <c r="K25" s="13"/>
      <c r="L25" s="13"/>
      <c r="M25" s="13"/>
      <c r="N25" s="13"/>
      <c r="O25" s="13"/>
      <c r="P25" s="13"/>
      <c r="Q25" s="13"/>
    </row>
    <row r="26" spans="1:19" ht="39" customHeight="1" thickBot="1" x14ac:dyDescent="0.35">
      <c r="A26" s="191">
        <v>25</v>
      </c>
      <c r="B26" s="191" t="s">
        <v>464</v>
      </c>
      <c r="C26" s="192" t="s">
        <v>106</v>
      </c>
      <c r="D26" s="152" t="s">
        <v>432</v>
      </c>
      <c r="E26" s="156">
        <v>145</v>
      </c>
      <c r="F26" s="175" t="s">
        <v>432</v>
      </c>
      <c r="G26" s="153">
        <v>46044</v>
      </c>
      <c r="H26" s="153">
        <v>46188</v>
      </c>
      <c r="I26" s="154">
        <v>12100000</v>
      </c>
      <c r="J26" s="153">
        <v>46044</v>
      </c>
      <c r="K26" s="13"/>
      <c r="L26" s="13"/>
      <c r="M26" s="13"/>
      <c r="N26" s="13"/>
      <c r="O26" s="13"/>
      <c r="P26" s="13"/>
      <c r="Q26" s="13"/>
    </row>
    <row r="27" spans="1:19" ht="41.25" customHeight="1" thickBot="1" x14ac:dyDescent="0.35">
      <c r="A27" s="191">
        <v>26</v>
      </c>
      <c r="B27" s="191" t="s">
        <v>464</v>
      </c>
      <c r="C27" s="192" t="s">
        <v>109</v>
      </c>
      <c r="D27" s="152" t="s">
        <v>437</v>
      </c>
      <c r="E27" s="156">
        <v>145</v>
      </c>
      <c r="F27" s="175" t="s">
        <v>437</v>
      </c>
      <c r="G27" s="153">
        <v>46044</v>
      </c>
      <c r="H27" s="153">
        <v>46195</v>
      </c>
      <c r="I27" s="154">
        <v>9000000</v>
      </c>
      <c r="J27" s="153">
        <v>46044</v>
      </c>
      <c r="K27" s="63"/>
      <c r="L27" s="63"/>
      <c r="M27" s="63"/>
      <c r="N27" s="63"/>
      <c r="O27" s="63"/>
      <c r="P27" s="63"/>
      <c r="Q27" s="63"/>
    </row>
    <row r="28" spans="1:19" ht="47.25" customHeight="1" thickBot="1" x14ac:dyDescent="0.35">
      <c r="A28" s="191">
        <v>27</v>
      </c>
      <c r="B28" s="191" t="s">
        <v>464</v>
      </c>
      <c r="C28" s="192" t="s">
        <v>112</v>
      </c>
      <c r="D28" s="152" t="s">
        <v>437</v>
      </c>
      <c r="E28" s="156">
        <v>145</v>
      </c>
      <c r="F28" s="175" t="s">
        <v>437</v>
      </c>
      <c r="G28" s="153">
        <v>46044</v>
      </c>
      <c r="H28" s="153">
        <v>46195</v>
      </c>
      <c r="I28" s="154">
        <v>9000000</v>
      </c>
      <c r="J28" s="153">
        <v>46044</v>
      </c>
      <c r="K28" s="13"/>
      <c r="L28" s="13"/>
      <c r="M28" s="13"/>
      <c r="N28" s="13"/>
      <c r="O28" s="13"/>
      <c r="P28" s="13"/>
      <c r="Q28" s="13"/>
    </row>
    <row r="29" spans="1:19" ht="30.75" customHeight="1" thickBot="1" x14ac:dyDescent="0.35">
      <c r="A29" s="191">
        <v>28</v>
      </c>
      <c r="B29" s="191" t="s">
        <v>464</v>
      </c>
      <c r="C29" s="192" t="s">
        <v>115</v>
      </c>
      <c r="D29" s="152" t="s">
        <v>425</v>
      </c>
      <c r="E29" s="156">
        <v>145</v>
      </c>
      <c r="F29" s="175" t="s">
        <v>425</v>
      </c>
      <c r="G29" s="153">
        <v>46044</v>
      </c>
      <c r="H29" s="153">
        <v>46188</v>
      </c>
      <c r="I29" s="154">
        <v>10500000</v>
      </c>
      <c r="J29" s="153">
        <v>46044</v>
      </c>
      <c r="K29" s="13"/>
      <c r="L29" s="13"/>
      <c r="M29" s="13"/>
      <c r="N29" s="13"/>
      <c r="O29" s="13"/>
      <c r="P29" s="13"/>
      <c r="Q29" s="13"/>
    </row>
    <row r="30" spans="1:19" ht="43.5" customHeight="1" thickBot="1" x14ac:dyDescent="0.35">
      <c r="A30" s="191">
        <v>29</v>
      </c>
      <c r="B30" s="191" t="s">
        <v>464</v>
      </c>
      <c r="C30" s="192" t="s">
        <v>117</v>
      </c>
      <c r="D30" s="152" t="s">
        <v>435</v>
      </c>
      <c r="E30" s="156">
        <v>145</v>
      </c>
      <c r="F30" s="175" t="s">
        <v>435</v>
      </c>
      <c r="G30" s="153">
        <v>46044</v>
      </c>
      <c r="H30" s="153">
        <v>46188</v>
      </c>
      <c r="I30" s="154">
        <v>19635000</v>
      </c>
      <c r="J30" s="153">
        <v>46044</v>
      </c>
      <c r="K30" s="13"/>
      <c r="L30" s="13"/>
      <c r="M30" s="13"/>
      <c r="N30" s="13"/>
      <c r="O30" s="13"/>
      <c r="P30" s="13"/>
      <c r="Q30" s="13"/>
    </row>
    <row r="31" spans="1:19" ht="48.75" customHeight="1" thickBot="1" x14ac:dyDescent="0.35">
      <c r="A31" s="191">
        <v>30</v>
      </c>
      <c r="B31" s="191" t="s">
        <v>464</v>
      </c>
      <c r="C31" s="192" t="s">
        <v>119</v>
      </c>
      <c r="D31" s="152" t="s">
        <v>431</v>
      </c>
      <c r="E31" s="156">
        <v>146</v>
      </c>
      <c r="F31" s="175" t="s">
        <v>431</v>
      </c>
      <c r="G31" s="153">
        <v>46055</v>
      </c>
      <c r="H31" s="153">
        <v>46203</v>
      </c>
      <c r="I31" s="154">
        <v>10500000</v>
      </c>
      <c r="J31" s="153">
        <v>46044</v>
      </c>
      <c r="K31" s="13"/>
      <c r="L31" s="13"/>
      <c r="M31" s="13"/>
      <c r="N31" s="13"/>
      <c r="O31" s="13"/>
      <c r="P31" s="13"/>
      <c r="Q31" s="13"/>
    </row>
    <row r="32" spans="1:19" ht="39" customHeight="1" thickBot="1" x14ac:dyDescent="0.35">
      <c r="A32" s="191">
        <v>31</v>
      </c>
      <c r="B32" s="191" t="s">
        <v>464</v>
      </c>
      <c r="C32" s="192" t="s">
        <v>121</v>
      </c>
      <c r="D32" s="152" t="s">
        <v>425</v>
      </c>
      <c r="E32" s="156">
        <v>145</v>
      </c>
      <c r="F32" s="175" t="s">
        <v>425</v>
      </c>
      <c r="G32" s="153">
        <v>46045</v>
      </c>
      <c r="H32" s="153">
        <v>46188</v>
      </c>
      <c r="I32" s="154">
        <v>10500000</v>
      </c>
      <c r="J32" s="153">
        <v>46045</v>
      </c>
      <c r="K32" s="13"/>
      <c r="L32" s="13"/>
      <c r="M32" s="13"/>
      <c r="N32" s="13"/>
      <c r="O32" s="13"/>
      <c r="P32" s="13"/>
      <c r="Q32" s="13"/>
    </row>
    <row r="33" spans="1:19" ht="44.25" customHeight="1" thickBot="1" x14ac:dyDescent="0.35">
      <c r="A33" s="191">
        <v>32</v>
      </c>
      <c r="B33" s="191" t="s">
        <v>464</v>
      </c>
      <c r="C33" s="192" t="s">
        <v>123</v>
      </c>
      <c r="D33" s="152" t="s">
        <v>437</v>
      </c>
      <c r="E33" s="156">
        <v>145</v>
      </c>
      <c r="F33" s="175" t="s">
        <v>437</v>
      </c>
      <c r="G33" s="153">
        <v>46045</v>
      </c>
      <c r="H33" s="153">
        <v>46188</v>
      </c>
      <c r="I33" s="154">
        <v>9000000</v>
      </c>
      <c r="J33" s="153">
        <v>46045</v>
      </c>
      <c r="K33" s="63"/>
      <c r="L33" s="63"/>
      <c r="M33" s="63"/>
      <c r="N33" s="63"/>
      <c r="O33" s="63"/>
      <c r="P33" s="63"/>
      <c r="Q33" s="63"/>
      <c r="R33" s="63"/>
      <c r="S33" s="63"/>
    </row>
    <row r="34" spans="1:19" ht="42.75" customHeight="1" thickBot="1" x14ac:dyDescent="0.35">
      <c r="A34" s="191">
        <v>33</v>
      </c>
      <c r="B34" s="191" t="s">
        <v>464</v>
      </c>
      <c r="C34" s="192" t="s">
        <v>125</v>
      </c>
      <c r="D34" s="152" t="s">
        <v>438</v>
      </c>
      <c r="E34" s="156">
        <v>145</v>
      </c>
      <c r="F34" s="175" t="s">
        <v>438</v>
      </c>
      <c r="G34" s="153">
        <v>46045</v>
      </c>
      <c r="H34" s="153">
        <v>46188</v>
      </c>
      <c r="I34" s="154">
        <v>9000000</v>
      </c>
      <c r="J34" s="153">
        <v>46045</v>
      </c>
      <c r="K34" s="13"/>
      <c r="L34" s="13"/>
      <c r="M34" s="13"/>
      <c r="N34" s="13"/>
      <c r="O34" s="13"/>
      <c r="P34" s="13"/>
      <c r="Q34" s="13"/>
    </row>
    <row r="35" spans="1:19" ht="43.5" customHeight="1" thickBot="1" x14ac:dyDescent="0.35">
      <c r="A35" s="191">
        <v>34</v>
      </c>
      <c r="B35" s="191" t="s">
        <v>464</v>
      </c>
      <c r="C35" s="192" t="s">
        <v>127</v>
      </c>
      <c r="D35" s="152" t="s">
        <v>438</v>
      </c>
      <c r="E35" s="156">
        <v>145</v>
      </c>
      <c r="F35" s="175" t="s">
        <v>438</v>
      </c>
      <c r="G35" s="153">
        <v>46045</v>
      </c>
      <c r="H35" s="153">
        <v>46045</v>
      </c>
      <c r="I35" s="154">
        <v>9000000</v>
      </c>
      <c r="J35" s="153">
        <v>46045</v>
      </c>
      <c r="K35" s="13"/>
      <c r="L35" s="13"/>
      <c r="M35" s="13"/>
      <c r="N35" s="13"/>
      <c r="O35" s="13"/>
      <c r="P35" s="13"/>
      <c r="Q35" s="13"/>
    </row>
    <row r="36" spans="1:19" ht="42.75" customHeight="1" thickBot="1" x14ac:dyDescent="0.35">
      <c r="A36" s="191">
        <v>35</v>
      </c>
      <c r="B36" s="191" t="s">
        <v>464</v>
      </c>
      <c r="C36" s="192" t="s">
        <v>129</v>
      </c>
      <c r="D36" s="152" t="s">
        <v>439</v>
      </c>
      <c r="E36" s="156">
        <v>145</v>
      </c>
      <c r="F36" s="175" t="s">
        <v>439</v>
      </c>
      <c r="G36" s="153">
        <v>46045</v>
      </c>
      <c r="H36" s="153">
        <v>46188</v>
      </c>
      <c r="I36" s="154">
        <v>10500000</v>
      </c>
      <c r="J36" s="153">
        <v>46045</v>
      </c>
      <c r="K36" s="122"/>
      <c r="L36" s="122"/>
      <c r="M36" s="122"/>
      <c r="N36" s="122"/>
      <c r="O36" s="122"/>
      <c r="P36" s="122"/>
      <c r="Q36" s="122"/>
      <c r="R36" s="122"/>
      <c r="S36" s="122"/>
    </row>
    <row r="37" spans="1:19" ht="35.25" customHeight="1" thickBot="1" x14ac:dyDescent="0.35">
      <c r="A37" s="191">
        <v>36</v>
      </c>
      <c r="B37" s="191" t="s">
        <v>464</v>
      </c>
      <c r="C37" s="192" t="s">
        <v>132</v>
      </c>
      <c r="D37" s="152" t="s">
        <v>439</v>
      </c>
      <c r="E37" s="156">
        <v>145</v>
      </c>
      <c r="F37" s="175" t="s">
        <v>439</v>
      </c>
      <c r="G37" s="153">
        <v>46045</v>
      </c>
      <c r="H37" s="153">
        <v>46188</v>
      </c>
      <c r="I37" s="154">
        <v>10500000</v>
      </c>
      <c r="J37" s="153">
        <v>46045</v>
      </c>
      <c r="K37" s="13"/>
      <c r="L37" s="13"/>
      <c r="M37" s="13"/>
      <c r="N37" s="13"/>
      <c r="O37" s="13"/>
      <c r="P37" s="13"/>
      <c r="Q37" s="13"/>
    </row>
    <row r="38" spans="1:19" ht="59.25" customHeight="1" thickBot="1" x14ac:dyDescent="0.35">
      <c r="A38" s="191">
        <v>37</v>
      </c>
      <c r="B38" s="191" t="s">
        <v>464</v>
      </c>
      <c r="C38" s="192" t="s">
        <v>135</v>
      </c>
      <c r="D38" s="152" t="s">
        <v>435</v>
      </c>
      <c r="E38" s="156">
        <v>145</v>
      </c>
      <c r="F38" s="175" t="s">
        <v>435</v>
      </c>
      <c r="G38" s="153">
        <v>46045</v>
      </c>
      <c r="H38" s="153">
        <v>46196</v>
      </c>
      <c r="I38" s="154">
        <v>19635000</v>
      </c>
      <c r="J38" s="153">
        <v>46045</v>
      </c>
      <c r="K38" s="26"/>
      <c r="L38" s="26"/>
      <c r="M38" s="26"/>
      <c r="N38" s="26"/>
      <c r="O38" s="26"/>
      <c r="P38" s="26"/>
      <c r="Q38" s="26"/>
      <c r="R38" s="26"/>
      <c r="S38" s="26"/>
    </row>
    <row r="39" spans="1:19" ht="52.5" customHeight="1" thickBot="1" x14ac:dyDescent="0.35">
      <c r="A39" s="191">
        <v>38</v>
      </c>
      <c r="B39" s="191" t="s">
        <v>464</v>
      </c>
      <c r="C39" s="192" t="s">
        <v>137</v>
      </c>
      <c r="D39" s="152" t="s">
        <v>440</v>
      </c>
      <c r="E39" s="156">
        <v>140</v>
      </c>
      <c r="F39" s="175" t="s">
        <v>440</v>
      </c>
      <c r="G39" s="153">
        <v>46046</v>
      </c>
      <c r="H39" s="153">
        <v>46188</v>
      </c>
      <c r="I39" s="154">
        <v>9000000</v>
      </c>
      <c r="J39" s="153">
        <v>46046</v>
      </c>
      <c r="K39" s="13"/>
      <c r="L39" s="13"/>
      <c r="M39" s="13"/>
      <c r="N39" s="13"/>
      <c r="O39" s="13"/>
      <c r="P39" s="13"/>
      <c r="Q39" s="13"/>
    </row>
    <row r="40" spans="1:19" ht="41.25" customHeight="1" thickBot="1" x14ac:dyDescent="0.35">
      <c r="A40" s="191">
        <v>39</v>
      </c>
      <c r="B40" s="191" t="s">
        <v>464</v>
      </c>
      <c r="C40" s="192" t="s">
        <v>140</v>
      </c>
      <c r="D40" s="152" t="s">
        <v>441</v>
      </c>
      <c r="E40" s="156">
        <v>140</v>
      </c>
      <c r="F40" s="175" t="s">
        <v>437</v>
      </c>
      <c r="G40" s="153">
        <v>46046</v>
      </c>
      <c r="H40" s="153">
        <v>46188</v>
      </c>
      <c r="I40" s="154">
        <v>9000000</v>
      </c>
      <c r="J40" s="153">
        <v>46046</v>
      </c>
      <c r="K40" s="63"/>
      <c r="L40" s="63"/>
      <c r="M40" s="63"/>
      <c r="N40" s="63"/>
      <c r="O40" s="63"/>
      <c r="P40" s="63"/>
      <c r="Q40" s="63"/>
      <c r="R40" s="63"/>
      <c r="S40" s="63"/>
    </row>
    <row r="41" spans="1:19" ht="48.75" customHeight="1" thickBot="1" x14ac:dyDescent="0.35">
      <c r="A41" s="191">
        <v>40</v>
      </c>
      <c r="B41" s="191" t="s">
        <v>464</v>
      </c>
      <c r="C41" s="192" t="s">
        <v>143</v>
      </c>
      <c r="D41" s="152" t="s">
        <v>432</v>
      </c>
      <c r="E41" s="156">
        <v>140</v>
      </c>
      <c r="F41" s="175" t="s">
        <v>432</v>
      </c>
      <c r="G41" s="153">
        <v>46046</v>
      </c>
      <c r="H41" s="153">
        <v>46188</v>
      </c>
      <c r="I41" s="154">
        <v>12100000</v>
      </c>
      <c r="J41" s="153">
        <v>46046</v>
      </c>
      <c r="K41" s="13"/>
      <c r="L41" s="13"/>
      <c r="M41" s="13"/>
      <c r="N41" s="13"/>
      <c r="O41" s="13"/>
      <c r="P41" s="13"/>
      <c r="Q41" s="13"/>
      <c r="R41" s="13"/>
      <c r="S41" s="13"/>
    </row>
    <row r="42" spans="1:19" ht="51" customHeight="1" thickBot="1" x14ac:dyDescent="0.35">
      <c r="A42" s="191">
        <v>41</v>
      </c>
      <c r="B42" s="191" t="s">
        <v>464</v>
      </c>
      <c r="C42" s="192" t="s">
        <v>146</v>
      </c>
      <c r="D42" s="152" t="s">
        <v>435</v>
      </c>
      <c r="E42" s="156">
        <v>140</v>
      </c>
      <c r="F42" s="175" t="s">
        <v>435</v>
      </c>
      <c r="G42" s="153">
        <v>46046</v>
      </c>
      <c r="H42" s="153">
        <v>46188</v>
      </c>
      <c r="I42" s="154">
        <v>19635000</v>
      </c>
      <c r="J42" s="153">
        <v>46046</v>
      </c>
      <c r="K42" s="123"/>
      <c r="L42" s="123"/>
      <c r="M42" s="123"/>
      <c r="N42" s="123"/>
      <c r="O42" s="123"/>
      <c r="P42" s="123"/>
      <c r="Q42" s="123"/>
      <c r="R42" s="123"/>
      <c r="S42" s="123"/>
    </row>
    <row r="43" spans="1:19" ht="56.25" customHeight="1" thickBot="1" x14ac:dyDescent="0.35">
      <c r="A43" s="191">
        <v>42</v>
      </c>
      <c r="B43" s="191" t="s">
        <v>464</v>
      </c>
      <c r="C43" s="192" t="s">
        <v>148</v>
      </c>
      <c r="D43" s="152" t="s">
        <v>432</v>
      </c>
      <c r="E43" s="156">
        <v>140</v>
      </c>
      <c r="F43" s="175" t="s">
        <v>432</v>
      </c>
      <c r="G43" s="153">
        <v>46046</v>
      </c>
      <c r="H43" s="153">
        <v>46188</v>
      </c>
      <c r="I43" s="154">
        <v>12100000</v>
      </c>
      <c r="J43" s="153">
        <v>46046</v>
      </c>
      <c r="K43" s="13"/>
      <c r="L43" s="13"/>
      <c r="M43" s="13"/>
      <c r="N43" s="13"/>
      <c r="O43" s="13"/>
      <c r="P43" s="13"/>
      <c r="Q43" s="13"/>
      <c r="R43" s="13"/>
      <c r="S43" s="13"/>
    </row>
    <row r="44" spans="1:19" ht="45" customHeight="1" thickBot="1" x14ac:dyDescent="0.35">
      <c r="A44" s="191">
        <v>43</v>
      </c>
      <c r="B44" s="191" t="s">
        <v>464</v>
      </c>
      <c r="C44" s="192" t="s">
        <v>151</v>
      </c>
      <c r="D44" s="152" t="s">
        <v>442</v>
      </c>
      <c r="E44" s="156">
        <v>140</v>
      </c>
      <c r="F44" s="175" t="s">
        <v>442</v>
      </c>
      <c r="G44" s="153">
        <v>46049</v>
      </c>
      <c r="H44" s="153">
        <v>46188</v>
      </c>
      <c r="I44" s="154">
        <v>19635000</v>
      </c>
      <c r="J44" s="157">
        <v>46046</v>
      </c>
      <c r="K44" s="63"/>
      <c r="L44" s="63"/>
      <c r="M44" s="63"/>
      <c r="N44" s="63"/>
      <c r="O44" s="63"/>
      <c r="P44" s="63"/>
      <c r="Q44" s="63"/>
      <c r="R44" s="63"/>
      <c r="S44" s="63"/>
    </row>
    <row r="45" spans="1:19" ht="45.75" customHeight="1" thickBot="1" x14ac:dyDescent="0.35">
      <c r="A45" s="191">
        <v>44</v>
      </c>
      <c r="B45" s="191" t="s">
        <v>464</v>
      </c>
      <c r="C45" s="192" t="s">
        <v>153</v>
      </c>
      <c r="D45" s="152" t="s">
        <v>443</v>
      </c>
      <c r="E45" s="156">
        <v>140</v>
      </c>
      <c r="F45" s="175" t="s">
        <v>443</v>
      </c>
      <c r="G45" s="153">
        <v>46046</v>
      </c>
      <c r="H45" s="153">
        <v>46188</v>
      </c>
      <c r="I45" s="154">
        <v>12100000</v>
      </c>
      <c r="J45" s="153">
        <v>46046</v>
      </c>
      <c r="K45" s="13"/>
      <c r="L45" s="13"/>
      <c r="M45" s="13"/>
      <c r="N45" s="13"/>
      <c r="O45" s="13"/>
      <c r="P45" s="13"/>
      <c r="Q45" s="13"/>
      <c r="R45" s="13"/>
      <c r="S45" s="13"/>
    </row>
    <row r="46" spans="1:19" ht="39.75" customHeight="1" thickBot="1" x14ac:dyDescent="0.35">
      <c r="A46" s="191">
        <v>45</v>
      </c>
      <c r="B46" s="191" t="s">
        <v>464</v>
      </c>
      <c r="C46" s="192" t="s">
        <v>155</v>
      </c>
      <c r="D46" s="152" t="s">
        <v>437</v>
      </c>
      <c r="E46" s="156">
        <v>140</v>
      </c>
      <c r="F46" s="175" t="s">
        <v>437</v>
      </c>
      <c r="G46" s="153">
        <v>46046</v>
      </c>
      <c r="H46" s="153">
        <v>46188</v>
      </c>
      <c r="I46" s="154">
        <v>9000000</v>
      </c>
      <c r="J46" s="153">
        <v>46046</v>
      </c>
      <c r="K46" s="13"/>
      <c r="L46" s="13"/>
      <c r="M46" s="13"/>
      <c r="N46" s="13"/>
      <c r="O46" s="13"/>
      <c r="P46" s="13"/>
      <c r="Q46" s="13"/>
      <c r="R46" s="13"/>
      <c r="S46" s="13"/>
    </row>
    <row r="47" spans="1:19" ht="29.25" customHeight="1" thickBot="1" x14ac:dyDescent="0.35">
      <c r="A47" s="191">
        <v>46</v>
      </c>
      <c r="B47" s="191" t="s">
        <v>464</v>
      </c>
      <c r="C47" s="192" t="s">
        <v>158</v>
      </c>
      <c r="D47" s="152" t="s">
        <v>425</v>
      </c>
      <c r="E47" s="156">
        <v>140</v>
      </c>
      <c r="F47" s="175" t="s">
        <v>425</v>
      </c>
      <c r="G47" s="153">
        <v>46046</v>
      </c>
      <c r="H47" s="153">
        <v>46188</v>
      </c>
      <c r="I47" s="158">
        <v>10500000</v>
      </c>
      <c r="J47" s="153">
        <v>46046</v>
      </c>
      <c r="K47" s="63"/>
      <c r="L47" s="63"/>
      <c r="M47" s="63"/>
      <c r="N47" s="63"/>
      <c r="O47" s="63"/>
      <c r="P47" s="63"/>
      <c r="Q47" s="63"/>
      <c r="R47" s="63"/>
      <c r="S47" s="63"/>
    </row>
    <row r="48" spans="1:19" ht="46.5" customHeight="1" thickBot="1" x14ac:dyDescent="0.35">
      <c r="A48" s="191">
        <v>47</v>
      </c>
      <c r="B48" s="191" t="s">
        <v>464</v>
      </c>
      <c r="C48" s="192" t="s">
        <v>160</v>
      </c>
      <c r="D48" s="152" t="s">
        <v>432</v>
      </c>
      <c r="E48" s="156">
        <v>140</v>
      </c>
      <c r="F48" s="175" t="s">
        <v>432</v>
      </c>
      <c r="G48" s="153">
        <v>46046</v>
      </c>
      <c r="H48" s="153">
        <v>46188</v>
      </c>
      <c r="I48" s="158">
        <v>12100000</v>
      </c>
      <c r="J48" s="153">
        <v>46046</v>
      </c>
      <c r="K48" s="13"/>
      <c r="L48" s="13"/>
      <c r="M48" s="13"/>
      <c r="N48" s="13"/>
      <c r="O48" s="13"/>
      <c r="P48" s="13"/>
      <c r="Q48" s="13"/>
      <c r="R48" s="13"/>
      <c r="S48" s="13"/>
    </row>
    <row r="49" spans="1:19" ht="52.5" customHeight="1" thickBot="1" x14ac:dyDescent="0.35">
      <c r="A49" s="191">
        <v>48</v>
      </c>
      <c r="B49" s="191" t="s">
        <v>464</v>
      </c>
      <c r="C49" s="192" t="s">
        <v>162</v>
      </c>
      <c r="D49" s="152" t="s">
        <v>444</v>
      </c>
      <c r="E49" s="156">
        <v>140</v>
      </c>
      <c r="F49" s="175" t="s">
        <v>444</v>
      </c>
      <c r="G49" s="153">
        <v>46046</v>
      </c>
      <c r="H49" s="153">
        <v>46188</v>
      </c>
      <c r="I49" s="158">
        <v>19635000</v>
      </c>
      <c r="J49" s="157">
        <v>46046</v>
      </c>
      <c r="K49" s="13"/>
      <c r="L49" s="13"/>
      <c r="M49" s="13"/>
      <c r="N49" s="13"/>
      <c r="O49" s="13"/>
      <c r="P49" s="13"/>
      <c r="Q49" s="13"/>
      <c r="R49" s="13"/>
      <c r="S49" s="13"/>
    </row>
    <row r="50" spans="1:19" ht="33" customHeight="1" thickBot="1" x14ac:dyDescent="0.35">
      <c r="A50" s="191">
        <v>49</v>
      </c>
      <c r="B50" s="191" t="s">
        <v>464</v>
      </c>
      <c r="C50" s="192" t="s">
        <v>164</v>
      </c>
      <c r="D50" s="152" t="s">
        <v>445</v>
      </c>
      <c r="E50" s="156">
        <v>140</v>
      </c>
      <c r="F50" s="175" t="s">
        <v>445</v>
      </c>
      <c r="G50" s="153">
        <v>46055</v>
      </c>
      <c r="H50" s="153">
        <v>46188</v>
      </c>
      <c r="I50" s="158">
        <v>26015000</v>
      </c>
      <c r="J50" s="153">
        <v>46046</v>
      </c>
      <c r="K50" s="13"/>
      <c r="L50" s="13"/>
      <c r="M50" s="13"/>
      <c r="N50" s="13"/>
      <c r="O50" s="13"/>
      <c r="P50" s="13"/>
      <c r="Q50" s="13"/>
      <c r="R50" s="13"/>
      <c r="S50" s="13"/>
    </row>
    <row r="51" spans="1:19" ht="39.75" customHeight="1" thickBot="1" x14ac:dyDescent="0.35">
      <c r="A51" s="191">
        <v>50</v>
      </c>
      <c r="B51" s="191" t="s">
        <v>464</v>
      </c>
      <c r="C51" s="192" t="s">
        <v>168</v>
      </c>
      <c r="D51" s="152" t="s">
        <v>446</v>
      </c>
      <c r="E51" s="156">
        <v>150</v>
      </c>
      <c r="F51" s="175" t="s">
        <v>446</v>
      </c>
      <c r="G51" s="153"/>
      <c r="H51" s="153">
        <v>46203</v>
      </c>
      <c r="I51" s="158">
        <v>10500000</v>
      </c>
      <c r="J51" s="153">
        <v>46047</v>
      </c>
      <c r="K51" s="13"/>
      <c r="L51" s="13"/>
      <c r="M51" s="13"/>
      <c r="N51" s="13"/>
      <c r="O51" s="13"/>
      <c r="P51" s="13"/>
      <c r="Q51" s="13"/>
      <c r="R51" s="13"/>
      <c r="S51" s="13"/>
    </row>
    <row r="52" spans="1:19" ht="39.75" customHeight="1" thickBot="1" x14ac:dyDescent="0.35">
      <c r="A52" s="191">
        <v>51</v>
      </c>
      <c r="B52" s="191" t="s">
        <v>464</v>
      </c>
      <c r="C52" s="192" t="s">
        <v>171</v>
      </c>
      <c r="D52" s="152" t="s">
        <v>446</v>
      </c>
      <c r="E52" s="156">
        <v>150</v>
      </c>
      <c r="F52" s="175" t="s">
        <v>446</v>
      </c>
      <c r="G52" s="153"/>
      <c r="H52" s="153">
        <v>46198</v>
      </c>
      <c r="I52" s="158">
        <v>10500000</v>
      </c>
      <c r="J52" s="153">
        <v>46047</v>
      </c>
      <c r="K52" s="13"/>
      <c r="L52" s="13"/>
      <c r="M52" s="13"/>
      <c r="N52" s="13"/>
      <c r="O52" s="13"/>
      <c r="P52" s="13"/>
      <c r="Q52" s="13"/>
      <c r="R52" s="13"/>
      <c r="S52" s="13"/>
    </row>
    <row r="53" spans="1:19" ht="39" customHeight="1" thickBot="1" x14ac:dyDescent="0.35">
      <c r="A53" s="191">
        <v>52</v>
      </c>
      <c r="B53" s="191" t="s">
        <v>464</v>
      </c>
      <c r="C53" s="192" t="s">
        <v>173</v>
      </c>
      <c r="D53" s="152" t="s">
        <v>446</v>
      </c>
      <c r="E53" s="156">
        <v>150</v>
      </c>
      <c r="F53" s="175" t="s">
        <v>446</v>
      </c>
      <c r="G53" s="153"/>
      <c r="H53" s="153">
        <v>46203</v>
      </c>
      <c r="I53" s="158">
        <v>10500000</v>
      </c>
      <c r="J53" s="153">
        <v>46047</v>
      </c>
      <c r="K53" s="13"/>
      <c r="L53" s="13"/>
      <c r="M53" s="13"/>
      <c r="N53" s="13"/>
      <c r="O53" s="13"/>
      <c r="P53" s="13"/>
      <c r="Q53" s="13"/>
      <c r="R53" s="13"/>
      <c r="S53" s="13"/>
    </row>
    <row r="54" spans="1:19" ht="40.5" customHeight="1" thickBot="1" x14ac:dyDescent="0.35">
      <c r="A54" s="191">
        <v>53</v>
      </c>
      <c r="B54" s="191" t="s">
        <v>464</v>
      </c>
      <c r="C54" s="192" t="s">
        <v>175</v>
      </c>
      <c r="D54" s="152" t="s">
        <v>446</v>
      </c>
      <c r="E54" s="156">
        <v>150</v>
      </c>
      <c r="F54" s="175" t="s">
        <v>446</v>
      </c>
      <c r="G54" s="153"/>
      <c r="H54" s="153">
        <v>46203</v>
      </c>
      <c r="I54" s="158">
        <v>10500000</v>
      </c>
      <c r="J54" s="153">
        <v>46047</v>
      </c>
      <c r="K54" s="13"/>
      <c r="L54" s="13"/>
      <c r="M54" s="13"/>
      <c r="N54" s="13"/>
      <c r="O54" s="13"/>
      <c r="P54" s="13"/>
      <c r="Q54" s="13"/>
      <c r="R54" s="13"/>
      <c r="S54" s="13"/>
    </row>
    <row r="55" spans="1:19" ht="48.75" customHeight="1" thickBot="1" x14ac:dyDescent="0.35">
      <c r="A55" s="191">
        <v>54</v>
      </c>
      <c r="B55" s="191" t="s">
        <v>464</v>
      </c>
      <c r="C55" s="192" t="s">
        <v>177</v>
      </c>
      <c r="D55" s="152" t="s">
        <v>446</v>
      </c>
      <c r="E55" s="156">
        <v>150</v>
      </c>
      <c r="F55" s="175" t="s">
        <v>446</v>
      </c>
      <c r="G55" s="153"/>
      <c r="H55" s="153">
        <v>46203</v>
      </c>
      <c r="I55" s="158">
        <v>10500000</v>
      </c>
      <c r="J55" s="153">
        <v>46047</v>
      </c>
      <c r="K55" s="13"/>
      <c r="L55" s="13"/>
      <c r="M55" s="13"/>
      <c r="N55" s="13"/>
      <c r="O55" s="13"/>
      <c r="P55" s="13"/>
      <c r="Q55" s="13"/>
      <c r="R55" s="13"/>
      <c r="S55" s="13"/>
    </row>
    <row r="56" spans="1:19" ht="39.75" customHeight="1" thickBot="1" x14ac:dyDescent="0.35">
      <c r="A56" s="191">
        <v>55</v>
      </c>
      <c r="B56" s="191" t="s">
        <v>464</v>
      </c>
      <c r="C56" s="192" t="s">
        <v>179</v>
      </c>
      <c r="D56" s="152" t="s">
        <v>446</v>
      </c>
      <c r="E56" s="156">
        <v>150</v>
      </c>
      <c r="F56" s="175" t="s">
        <v>446</v>
      </c>
      <c r="G56" s="153"/>
      <c r="H56" s="153">
        <v>46203</v>
      </c>
      <c r="I56" s="158">
        <v>9000000</v>
      </c>
      <c r="J56" s="153">
        <v>46047</v>
      </c>
      <c r="K56" s="13"/>
      <c r="L56" s="13"/>
      <c r="M56" s="13"/>
      <c r="N56" s="13"/>
      <c r="O56" s="13"/>
      <c r="P56" s="13"/>
      <c r="Q56" s="13"/>
      <c r="R56" s="13"/>
      <c r="S56" s="13"/>
    </row>
    <row r="57" spans="1:19" ht="93" customHeight="1" thickBot="1" x14ac:dyDescent="0.35">
      <c r="A57" s="191">
        <v>56</v>
      </c>
      <c r="B57" s="191" t="s">
        <v>464</v>
      </c>
      <c r="C57" s="192" t="s">
        <v>181</v>
      </c>
      <c r="D57" s="151" t="s">
        <v>447</v>
      </c>
      <c r="E57" s="156">
        <v>150</v>
      </c>
      <c r="F57" s="175" t="s">
        <v>447</v>
      </c>
      <c r="G57" s="153"/>
      <c r="H57" s="153">
        <v>46203</v>
      </c>
      <c r="I57" s="158">
        <v>10500000</v>
      </c>
      <c r="J57" s="153">
        <v>46047</v>
      </c>
      <c r="K57" s="13"/>
      <c r="L57" s="13"/>
      <c r="M57" s="13"/>
      <c r="N57" s="13"/>
      <c r="O57" s="13"/>
      <c r="P57" s="13"/>
      <c r="Q57" s="13"/>
      <c r="R57" s="13"/>
      <c r="S57" s="13"/>
    </row>
    <row r="58" spans="1:19" ht="44.25" customHeight="1" thickBot="1" x14ac:dyDescent="0.35">
      <c r="A58" s="191">
        <v>57</v>
      </c>
      <c r="B58" s="191" t="s">
        <v>464</v>
      </c>
      <c r="C58" s="192" t="s">
        <v>183</v>
      </c>
      <c r="D58" s="152" t="s">
        <v>447</v>
      </c>
      <c r="E58" s="156">
        <v>150</v>
      </c>
      <c r="F58" s="175" t="s">
        <v>447</v>
      </c>
      <c r="G58" s="157"/>
      <c r="H58" s="157">
        <v>46203</v>
      </c>
      <c r="I58" s="158">
        <v>10500000</v>
      </c>
      <c r="J58" s="153">
        <v>46047</v>
      </c>
      <c r="K58" s="13"/>
      <c r="L58" s="13"/>
      <c r="M58" s="13"/>
      <c r="N58" s="13"/>
      <c r="O58" s="13"/>
      <c r="P58" s="13"/>
      <c r="Q58" s="13"/>
      <c r="R58" s="13"/>
      <c r="S58" s="13"/>
    </row>
    <row r="59" spans="1:19" ht="47.25" customHeight="1" thickBot="1" x14ac:dyDescent="0.35">
      <c r="A59" s="191">
        <v>58</v>
      </c>
      <c r="B59" s="191" t="s">
        <v>464</v>
      </c>
      <c r="C59" s="192" t="s">
        <v>185</v>
      </c>
      <c r="D59" s="152" t="s">
        <v>447</v>
      </c>
      <c r="E59" s="156">
        <v>150</v>
      </c>
      <c r="F59" s="175" t="s">
        <v>447</v>
      </c>
      <c r="G59" s="153"/>
      <c r="H59" s="153">
        <v>46203</v>
      </c>
      <c r="I59" s="158">
        <v>10500000</v>
      </c>
      <c r="J59" s="153">
        <v>46047</v>
      </c>
      <c r="K59" s="13"/>
      <c r="L59" s="13"/>
      <c r="M59" s="13"/>
      <c r="N59" s="13"/>
      <c r="O59" s="13"/>
      <c r="P59" s="13"/>
      <c r="Q59" s="13"/>
      <c r="R59" s="13"/>
      <c r="S59" s="13"/>
    </row>
    <row r="60" spans="1:19" ht="51" customHeight="1" thickBot="1" x14ac:dyDescent="0.35">
      <c r="A60" s="191">
        <v>59</v>
      </c>
      <c r="B60" s="191" t="s">
        <v>464</v>
      </c>
      <c r="C60" s="192" t="s">
        <v>187</v>
      </c>
      <c r="D60" s="152" t="s">
        <v>447</v>
      </c>
      <c r="E60" s="156">
        <v>150</v>
      </c>
      <c r="F60" s="175" t="s">
        <v>447</v>
      </c>
      <c r="G60" s="153"/>
      <c r="H60" s="153">
        <v>46203</v>
      </c>
      <c r="I60" s="158">
        <v>10500000</v>
      </c>
      <c r="J60" s="153">
        <v>46047</v>
      </c>
      <c r="K60" s="13"/>
      <c r="L60" s="13"/>
      <c r="M60" s="13"/>
      <c r="N60" s="13"/>
      <c r="O60" s="13"/>
      <c r="P60" s="13"/>
      <c r="Q60" s="13"/>
      <c r="R60" s="13"/>
      <c r="S60" s="13"/>
    </row>
    <row r="61" spans="1:19" ht="42" customHeight="1" thickBot="1" x14ac:dyDescent="0.35">
      <c r="A61" s="191">
        <v>60</v>
      </c>
      <c r="B61" s="191" t="s">
        <v>464</v>
      </c>
      <c r="C61" s="192" t="s">
        <v>189</v>
      </c>
      <c r="D61" s="152" t="s">
        <v>447</v>
      </c>
      <c r="E61" s="156">
        <v>150</v>
      </c>
      <c r="F61" s="175" t="s">
        <v>447</v>
      </c>
      <c r="G61" s="153"/>
      <c r="H61" s="153">
        <v>46203</v>
      </c>
      <c r="I61" s="158">
        <v>10500000</v>
      </c>
      <c r="J61" s="153">
        <v>46048</v>
      </c>
      <c r="K61" s="13"/>
      <c r="L61" s="13"/>
      <c r="M61" s="13"/>
      <c r="N61" s="13"/>
      <c r="O61" s="13"/>
      <c r="P61" s="13"/>
      <c r="Q61" s="13"/>
      <c r="R61" s="13"/>
      <c r="S61" s="13"/>
    </row>
    <row r="62" spans="1:19" ht="46.5" customHeight="1" thickBot="1" x14ac:dyDescent="0.35">
      <c r="A62" s="191">
        <v>61</v>
      </c>
      <c r="B62" s="191" t="s">
        <v>464</v>
      </c>
      <c r="C62" s="192" t="s">
        <v>191</v>
      </c>
      <c r="D62" s="152" t="s">
        <v>447</v>
      </c>
      <c r="E62" s="156">
        <v>150</v>
      </c>
      <c r="F62" s="175" t="s">
        <v>447</v>
      </c>
      <c r="G62" s="153"/>
      <c r="H62" s="153">
        <v>46203</v>
      </c>
      <c r="I62" s="158">
        <v>10500000</v>
      </c>
      <c r="J62" s="153"/>
      <c r="K62" s="13"/>
      <c r="L62" s="13"/>
      <c r="M62" s="13"/>
      <c r="N62" s="13"/>
      <c r="O62" s="13"/>
      <c r="P62" s="13"/>
      <c r="Q62" s="13"/>
      <c r="R62" s="13"/>
      <c r="S62" s="13"/>
    </row>
    <row r="63" spans="1:19" ht="39" customHeight="1" thickBot="1" x14ac:dyDescent="0.35">
      <c r="A63" s="191">
        <v>62</v>
      </c>
      <c r="B63" s="191" t="s">
        <v>464</v>
      </c>
      <c r="C63" s="192" t="s">
        <v>195</v>
      </c>
      <c r="D63" s="152" t="s">
        <v>447</v>
      </c>
      <c r="E63" s="156">
        <v>150</v>
      </c>
      <c r="F63" s="175" t="s">
        <v>447</v>
      </c>
      <c r="G63" s="153">
        <v>46054</v>
      </c>
      <c r="H63" s="153">
        <v>46203</v>
      </c>
      <c r="I63" s="158">
        <v>10500000</v>
      </c>
      <c r="J63" s="153">
        <v>46048</v>
      </c>
      <c r="K63" s="13"/>
      <c r="L63" s="13"/>
      <c r="M63" s="13"/>
      <c r="N63" s="13"/>
      <c r="O63" s="13"/>
      <c r="P63" s="13"/>
      <c r="Q63" s="13"/>
      <c r="R63" s="13"/>
      <c r="S63" s="13"/>
    </row>
    <row r="64" spans="1:19" ht="44.25" customHeight="1" thickBot="1" x14ac:dyDescent="0.35">
      <c r="A64" s="191">
        <v>63</v>
      </c>
      <c r="B64" s="191" t="s">
        <v>464</v>
      </c>
      <c r="C64" s="192" t="s">
        <v>197</v>
      </c>
      <c r="D64" s="152" t="s">
        <v>447</v>
      </c>
      <c r="E64" s="156">
        <v>150</v>
      </c>
      <c r="F64" s="175" t="s">
        <v>447</v>
      </c>
      <c r="G64" s="153">
        <v>46054</v>
      </c>
      <c r="H64" s="153">
        <v>46203</v>
      </c>
      <c r="I64" s="158">
        <v>10500000</v>
      </c>
      <c r="J64" s="153">
        <v>46048</v>
      </c>
      <c r="K64" s="13"/>
      <c r="L64" s="13"/>
      <c r="M64" s="13"/>
      <c r="N64" s="13"/>
      <c r="O64" s="13"/>
      <c r="P64" s="13"/>
      <c r="Q64" s="13"/>
      <c r="R64" s="13"/>
      <c r="S64" s="13"/>
    </row>
    <row r="65" spans="1:19" ht="45.75" customHeight="1" thickBot="1" x14ac:dyDescent="0.35">
      <c r="A65" s="191">
        <v>64</v>
      </c>
      <c r="B65" s="191" t="s">
        <v>464</v>
      </c>
      <c r="C65" s="192" t="s">
        <v>199</v>
      </c>
      <c r="D65" s="152" t="s">
        <v>447</v>
      </c>
      <c r="E65" s="156">
        <v>150</v>
      </c>
      <c r="F65" s="175" t="s">
        <v>447</v>
      </c>
      <c r="G65" s="153">
        <v>46054</v>
      </c>
      <c r="H65" s="153">
        <v>46203</v>
      </c>
      <c r="I65" s="154">
        <v>10500000</v>
      </c>
      <c r="J65" s="153">
        <v>46048</v>
      </c>
      <c r="K65" s="13"/>
      <c r="L65" s="13"/>
      <c r="M65" s="13"/>
      <c r="N65" s="13"/>
      <c r="O65" s="13"/>
      <c r="P65" s="13"/>
      <c r="Q65" s="13"/>
      <c r="R65" s="13"/>
      <c r="S65" s="13"/>
    </row>
    <row r="66" spans="1:19" ht="39" customHeight="1" thickBot="1" x14ac:dyDescent="0.35">
      <c r="A66" s="191">
        <v>65</v>
      </c>
      <c r="B66" s="191" t="s">
        <v>464</v>
      </c>
      <c r="C66" s="192" t="s">
        <v>201</v>
      </c>
      <c r="D66" s="152" t="s">
        <v>447</v>
      </c>
      <c r="E66" s="156">
        <v>150</v>
      </c>
      <c r="F66" s="175" t="s">
        <v>447</v>
      </c>
      <c r="G66" s="153">
        <v>46054</v>
      </c>
      <c r="H66" s="153">
        <v>46203</v>
      </c>
      <c r="I66" s="154">
        <v>10500000</v>
      </c>
      <c r="J66" s="153">
        <v>46048</v>
      </c>
      <c r="K66" s="13"/>
      <c r="L66" s="13"/>
      <c r="M66" s="13"/>
      <c r="N66" s="13"/>
      <c r="O66" s="13"/>
      <c r="P66" s="13"/>
      <c r="Q66" s="13"/>
      <c r="R66" s="13"/>
      <c r="S66" s="13"/>
    </row>
    <row r="67" spans="1:19" ht="33.75" customHeight="1" thickBot="1" x14ac:dyDescent="0.35">
      <c r="A67" s="191">
        <v>66</v>
      </c>
      <c r="B67" s="191" t="s">
        <v>464</v>
      </c>
      <c r="C67" s="192" t="s">
        <v>203</v>
      </c>
      <c r="D67" s="152" t="s">
        <v>447</v>
      </c>
      <c r="E67" s="156">
        <v>150</v>
      </c>
      <c r="F67" s="175" t="s">
        <v>447</v>
      </c>
      <c r="G67" s="153">
        <v>46054</v>
      </c>
      <c r="H67" s="153">
        <v>46203</v>
      </c>
      <c r="I67" s="154">
        <v>10500000</v>
      </c>
      <c r="J67" s="153">
        <v>46048</v>
      </c>
      <c r="K67" s="13"/>
      <c r="L67" s="13"/>
      <c r="M67" s="13"/>
      <c r="N67" s="13"/>
      <c r="O67" s="13"/>
      <c r="P67" s="13"/>
      <c r="Q67" s="13"/>
      <c r="R67" s="13"/>
      <c r="S67" s="13"/>
    </row>
    <row r="68" spans="1:19" ht="51" customHeight="1" thickBot="1" x14ac:dyDescent="0.35">
      <c r="A68" s="191">
        <v>67</v>
      </c>
      <c r="B68" s="191" t="s">
        <v>464</v>
      </c>
      <c r="C68" s="192" t="s">
        <v>205</v>
      </c>
      <c r="D68" s="152" t="s">
        <v>447</v>
      </c>
      <c r="E68" s="156">
        <v>150</v>
      </c>
      <c r="F68" s="175" t="s">
        <v>447</v>
      </c>
      <c r="G68" s="153">
        <v>46054</v>
      </c>
      <c r="H68" s="153">
        <v>46203</v>
      </c>
      <c r="I68" s="154">
        <v>10500000</v>
      </c>
      <c r="J68" s="153">
        <v>46048</v>
      </c>
      <c r="K68" s="13"/>
      <c r="L68" s="13"/>
      <c r="M68" s="13"/>
      <c r="N68" s="13"/>
      <c r="O68" s="13"/>
      <c r="P68" s="13"/>
      <c r="Q68" s="13"/>
      <c r="R68" s="13"/>
      <c r="S68" s="13"/>
    </row>
    <row r="69" spans="1:19" ht="54.75" customHeight="1" thickBot="1" x14ac:dyDescent="0.35">
      <c r="A69" s="191">
        <v>68</v>
      </c>
      <c r="B69" s="191" t="s">
        <v>464</v>
      </c>
      <c r="C69" s="192" t="s">
        <v>207</v>
      </c>
      <c r="D69" s="152" t="s">
        <v>447</v>
      </c>
      <c r="E69" s="156">
        <v>150</v>
      </c>
      <c r="F69" s="175" t="s">
        <v>447</v>
      </c>
      <c r="G69" s="153">
        <v>46054</v>
      </c>
      <c r="H69" s="153">
        <v>46203</v>
      </c>
      <c r="I69" s="154">
        <v>10500000</v>
      </c>
      <c r="J69" s="153">
        <v>46048</v>
      </c>
      <c r="K69" s="13"/>
      <c r="L69" s="13"/>
      <c r="M69" s="13"/>
      <c r="N69" s="13"/>
      <c r="O69" s="13"/>
      <c r="P69" s="13"/>
      <c r="Q69" s="13"/>
      <c r="R69" s="13"/>
      <c r="S69" s="13"/>
    </row>
    <row r="70" spans="1:19" ht="48.75" customHeight="1" thickBot="1" x14ac:dyDescent="0.35">
      <c r="A70" s="191">
        <v>69</v>
      </c>
      <c r="B70" s="191" t="s">
        <v>464</v>
      </c>
      <c r="C70" s="192" t="s">
        <v>210</v>
      </c>
      <c r="D70" s="152" t="s">
        <v>447</v>
      </c>
      <c r="E70" s="156">
        <v>150</v>
      </c>
      <c r="F70" s="175" t="s">
        <v>447</v>
      </c>
      <c r="G70" s="153">
        <v>46054</v>
      </c>
      <c r="H70" s="153">
        <v>46203</v>
      </c>
      <c r="I70" s="154">
        <v>10500000</v>
      </c>
      <c r="J70" s="153">
        <v>46048</v>
      </c>
      <c r="K70" s="13"/>
      <c r="L70" s="13"/>
      <c r="M70" s="13"/>
      <c r="N70" s="13"/>
      <c r="O70" s="13"/>
      <c r="P70" s="13"/>
      <c r="Q70" s="13"/>
      <c r="R70" s="13"/>
      <c r="S70" s="13"/>
    </row>
    <row r="71" spans="1:19" ht="48.75" customHeight="1" thickBot="1" x14ac:dyDescent="0.35">
      <c r="A71" s="191">
        <v>70</v>
      </c>
      <c r="B71" s="191" t="s">
        <v>464</v>
      </c>
      <c r="C71" s="192" t="s">
        <v>212</v>
      </c>
      <c r="D71" s="152" t="s">
        <v>447</v>
      </c>
      <c r="E71" s="156">
        <v>150</v>
      </c>
      <c r="F71" s="175" t="s">
        <v>447</v>
      </c>
      <c r="G71" s="153">
        <v>46054</v>
      </c>
      <c r="H71" s="153">
        <v>46203</v>
      </c>
      <c r="I71" s="154">
        <v>10500000</v>
      </c>
      <c r="J71" s="153">
        <v>46048</v>
      </c>
      <c r="K71" s="13"/>
      <c r="L71" s="13"/>
      <c r="M71" s="13"/>
      <c r="N71" s="13"/>
      <c r="O71" s="13"/>
      <c r="P71" s="13"/>
      <c r="Q71" s="13"/>
      <c r="R71" s="13"/>
      <c r="S71" s="13"/>
    </row>
    <row r="72" spans="1:19" ht="44.25" customHeight="1" thickBot="1" x14ac:dyDescent="0.35">
      <c r="A72" s="191">
        <v>71</v>
      </c>
      <c r="B72" s="191" t="s">
        <v>464</v>
      </c>
      <c r="C72" s="192" t="s">
        <v>214</v>
      </c>
      <c r="D72" s="152" t="s">
        <v>447</v>
      </c>
      <c r="E72" s="156">
        <v>150</v>
      </c>
      <c r="F72" s="175" t="s">
        <v>447</v>
      </c>
      <c r="G72" s="153">
        <v>46054</v>
      </c>
      <c r="H72" s="153">
        <v>46203</v>
      </c>
      <c r="I72" s="154">
        <v>10500000</v>
      </c>
      <c r="J72" s="153">
        <v>46048</v>
      </c>
      <c r="K72" s="13"/>
      <c r="L72" s="13"/>
      <c r="M72" s="13"/>
      <c r="N72" s="13"/>
      <c r="O72" s="13"/>
      <c r="P72" s="13"/>
      <c r="Q72" s="13"/>
      <c r="R72" s="13"/>
      <c r="S72" s="13"/>
    </row>
    <row r="73" spans="1:19" ht="49.5" customHeight="1" thickBot="1" x14ac:dyDescent="0.35">
      <c r="A73" s="191">
        <v>72</v>
      </c>
      <c r="B73" s="191" t="s">
        <v>464</v>
      </c>
      <c r="C73" s="192" t="s">
        <v>216</v>
      </c>
      <c r="D73" s="152" t="s">
        <v>447</v>
      </c>
      <c r="E73" s="156">
        <v>150</v>
      </c>
      <c r="F73" s="175" t="s">
        <v>447</v>
      </c>
      <c r="G73" s="153">
        <v>46054</v>
      </c>
      <c r="H73" s="153">
        <v>46203</v>
      </c>
      <c r="I73" s="154">
        <v>10500000</v>
      </c>
      <c r="J73" s="153">
        <v>46048</v>
      </c>
      <c r="K73" s="13"/>
      <c r="L73" s="13"/>
      <c r="M73" s="13"/>
      <c r="N73" s="13"/>
      <c r="O73" s="13"/>
      <c r="P73" s="13"/>
      <c r="Q73" s="13"/>
      <c r="R73" s="13"/>
      <c r="S73" s="13"/>
    </row>
    <row r="74" spans="1:19" ht="54.75" customHeight="1" thickBot="1" x14ac:dyDescent="0.35">
      <c r="A74" s="191">
        <v>73</v>
      </c>
      <c r="B74" s="191" t="s">
        <v>464</v>
      </c>
      <c r="C74" s="192" t="s">
        <v>218</v>
      </c>
      <c r="D74" s="152" t="s">
        <v>447</v>
      </c>
      <c r="E74" s="156">
        <v>150</v>
      </c>
      <c r="F74" s="175" t="s">
        <v>447</v>
      </c>
      <c r="G74" s="153">
        <v>46054</v>
      </c>
      <c r="H74" s="153">
        <v>46203</v>
      </c>
      <c r="I74" s="154">
        <v>10500000</v>
      </c>
      <c r="J74" s="153">
        <v>46048</v>
      </c>
      <c r="K74" s="13"/>
      <c r="L74" s="13"/>
      <c r="M74" s="13"/>
      <c r="N74" s="13"/>
      <c r="O74" s="13"/>
      <c r="P74" s="13"/>
      <c r="Q74" s="13"/>
      <c r="R74" s="13"/>
      <c r="S74" s="13"/>
    </row>
    <row r="75" spans="1:19" ht="54.75" customHeight="1" thickBot="1" x14ac:dyDescent="0.35">
      <c r="A75" s="191">
        <v>74</v>
      </c>
      <c r="B75" s="191" t="s">
        <v>464</v>
      </c>
      <c r="C75" s="192" t="s">
        <v>220</v>
      </c>
      <c r="D75" s="152" t="s">
        <v>447</v>
      </c>
      <c r="E75" s="156">
        <v>150</v>
      </c>
      <c r="F75" s="175" t="s">
        <v>447</v>
      </c>
      <c r="G75" s="153">
        <v>46054</v>
      </c>
      <c r="H75" s="153">
        <v>46203</v>
      </c>
      <c r="I75" s="154">
        <v>10500000</v>
      </c>
      <c r="J75" s="153">
        <v>46048</v>
      </c>
      <c r="K75" s="13"/>
      <c r="L75" s="13"/>
      <c r="M75" s="13"/>
      <c r="N75" s="13"/>
      <c r="O75" s="13"/>
      <c r="P75" s="13"/>
      <c r="Q75" s="13"/>
      <c r="R75" s="13"/>
      <c r="S75" s="13"/>
    </row>
    <row r="76" spans="1:19" ht="49.5" customHeight="1" thickBot="1" x14ac:dyDescent="0.35">
      <c r="A76" s="191">
        <v>75</v>
      </c>
      <c r="B76" s="191" t="s">
        <v>464</v>
      </c>
      <c r="C76" s="192" t="s">
        <v>222</v>
      </c>
      <c r="D76" s="152" t="s">
        <v>447</v>
      </c>
      <c r="E76" s="156">
        <v>150</v>
      </c>
      <c r="F76" s="175" t="s">
        <v>447</v>
      </c>
      <c r="G76" s="153"/>
      <c r="H76" s="153">
        <v>46203</v>
      </c>
      <c r="I76" s="154">
        <v>10500000</v>
      </c>
      <c r="J76" s="153">
        <v>46048</v>
      </c>
      <c r="K76" s="13"/>
      <c r="L76" s="13"/>
      <c r="M76" s="13"/>
      <c r="N76" s="13"/>
      <c r="O76" s="13"/>
      <c r="P76" s="13"/>
      <c r="Q76" s="13"/>
      <c r="R76" s="13"/>
      <c r="S76" s="13"/>
    </row>
    <row r="77" spans="1:19" ht="54.75" customHeight="1" thickBot="1" x14ac:dyDescent="0.35">
      <c r="A77" s="191">
        <v>76</v>
      </c>
      <c r="B77" s="191" t="s">
        <v>464</v>
      </c>
      <c r="C77" s="192" t="s">
        <v>224</v>
      </c>
      <c r="D77" s="152" t="s">
        <v>447</v>
      </c>
      <c r="E77" s="156">
        <v>150</v>
      </c>
      <c r="F77" s="175" t="s">
        <v>447</v>
      </c>
      <c r="G77" s="153">
        <v>46054</v>
      </c>
      <c r="H77" s="153">
        <v>46203</v>
      </c>
      <c r="I77" s="154">
        <v>10500000</v>
      </c>
      <c r="J77" s="153">
        <v>46048</v>
      </c>
      <c r="K77" s="13"/>
      <c r="L77" s="13"/>
      <c r="M77" s="13"/>
      <c r="N77" s="13"/>
      <c r="O77" s="13"/>
      <c r="P77" s="13"/>
      <c r="Q77" s="13"/>
      <c r="R77" s="13"/>
      <c r="S77" s="13"/>
    </row>
    <row r="78" spans="1:19" ht="52.5" customHeight="1" thickBot="1" x14ac:dyDescent="0.35">
      <c r="A78" s="191">
        <v>77</v>
      </c>
      <c r="B78" s="191" t="s">
        <v>464</v>
      </c>
      <c r="C78" s="192" t="s">
        <v>226</v>
      </c>
      <c r="D78" s="152" t="s">
        <v>447</v>
      </c>
      <c r="E78" s="156">
        <v>150</v>
      </c>
      <c r="F78" s="175" t="s">
        <v>447</v>
      </c>
      <c r="G78" s="153">
        <v>46054</v>
      </c>
      <c r="H78" s="153">
        <v>46203</v>
      </c>
      <c r="I78" s="154">
        <v>10500000</v>
      </c>
      <c r="J78" s="153">
        <v>46048</v>
      </c>
      <c r="K78" s="13"/>
      <c r="L78" s="13"/>
      <c r="M78" s="13"/>
      <c r="N78" s="13"/>
      <c r="O78" s="13"/>
      <c r="P78" s="13"/>
      <c r="Q78" s="13"/>
      <c r="R78" s="13"/>
      <c r="S78" s="13"/>
    </row>
    <row r="79" spans="1:19" ht="47.25" customHeight="1" thickBot="1" x14ac:dyDescent="0.35">
      <c r="A79" s="191">
        <v>78</v>
      </c>
      <c r="B79" s="191" t="s">
        <v>464</v>
      </c>
      <c r="C79" s="192" t="s">
        <v>228</v>
      </c>
      <c r="D79" s="152" t="s">
        <v>447</v>
      </c>
      <c r="E79" s="156">
        <v>150</v>
      </c>
      <c r="F79" s="175" t="s">
        <v>447</v>
      </c>
      <c r="G79" s="153">
        <v>46054</v>
      </c>
      <c r="H79" s="153">
        <v>46203</v>
      </c>
      <c r="I79" s="154">
        <v>10500000</v>
      </c>
      <c r="J79" s="153">
        <v>46048</v>
      </c>
      <c r="K79" s="13"/>
      <c r="L79" s="13"/>
      <c r="M79" s="13"/>
      <c r="N79" s="13"/>
      <c r="O79" s="13"/>
      <c r="P79" s="13"/>
      <c r="Q79" s="13"/>
      <c r="R79" s="13"/>
      <c r="S79" s="13"/>
    </row>
    <row r="80" spans="1:19" ht="39.75" customHeight="1" thickBot="1" x14ac:dyDescent="0.35">
      <c r="A80" s="191">
        <v>79</v>
      </c>
      <c r="B80" s="191" t="s">
        <v>464</v>
      </c>
      <c r="C80" s="192" t="s">
        <v>231</v>
      </c>
      <c r="D80" s="152" t="s">
        <v>447</v>
      </c>
      <c r="E80" s="156">
        <v>150</v>
      </c>
      <c r="F80" s="175" t="s">
        <v>447</v>
      </c>
      <c r="G80" s="153">
        <v>46054</v>
      </c>
      <c r="H80" s="153">
        <v>46203</v>
      </c>
      <c r="I80" s="154">
        <v>10500000</v>
      </c>
      <c r="J80" s="153">
        <v>46048</v>
      </c>
      <c r="K80" s="13"/>
      <c r="L80" s="13"/>
      <c r="M80" s="13"/>
      <c r="N80" s="13"/>
      <c r="O80" s="13"/>
      <c r="P80" s="13"/>
      <c r="Q80" s="13"/>
      <c r="R80" s="13"/>
      <c r="S80" s="13"/>
    </row>
    <row r="81" spans="1:19" ht="48.75" customHeight="1" thickBot="1" x14ac:dyDescent="0.35">
      <c r="A81" s="191">
        <v>80</v>
      </c>
      <c r="B81" s="191" t="s">
        <v>464</v>
      </c>
      <c r="C81" s="192" t="s">
        <v>233</v>
      </c>
      <c r="D81" s="152" t="s">
        <v>447</v>
      </c>
      <c r="E81" s="156">
        <v>150</v>
      </c>
      <c r="F81" s="175" t="s">
        <v>447</v>
      </c>
      <c r="G81" s="153"/>
      <c r="H81" s="153">
        <v>46203</v>
      </c>
      <c r="I81" s="154">
        <v>10500000</v>
      </c>
      <c r="J81" s="153">
        <v>46048</v>
      </c>
      <c r="K81" s="13"/>
      <c r="L81" s="13"/>
      <c r="M81" s="13"/>
      <c r="N81" s="13"/>
      <c r="O81" s="13"/>
      <c r="P81" s="13"/>
      <c r="Q81" s="13"/>
      <c r="R81" s="13"/>
      <c r="S81" s="13"/>
    </row>
    <row r="82" spans="1:19" ht="34.5" customHeight="1" thickBot="1" x14ac:dyDescent="0.35">
      <c r="A82" s="191">
        <v>81</v>
      </c>
      <c r="B82" s="191" t="s">
        <v>464</v>
      </c>
      <c r="C82" s="192" t="s">
        <v>235</v>
      </c>
      <c r="D82" s="152" t="s">
        <v>446</v>
      </c>
      <c r="E82" s="156">
        <v>150</v>
      </c>
      <c r="F82" s="175" t="s">
        <v>446</v>
      </c>
      <c r="G82" s="153">
        <v>46054</v>
      </c>
      <c r="H82" s="153">
        <v>46203</v>
      </c>
      <c r="I82" s="154">
        <v>10500000</v>
      </c>
      <c r="J82" s="153">
        <v>46048</v>
      </c>
      <c r="K82" s="13"/>
      <c r="L82" s="13"/>
      <c r="M82" s="13"/>
      <c r="N82" s="13"/>
      <c r="O82" s="13"/>
      <c r="P82" s="13"/>
      <c r="Q82" s="13"/>
      <c r="R82" s="13"/>
      <c r="S82" s="13"/>
    </row>
    <row r="83" spans="1:19" ht="39" customHeight="1" thickBot="1" x14ac:dyDescent="0.35">
      <c r="A83" s="191">
        <v>82</v>
      </c>
      <c r="B83" s="191" t="s">
        <v>464</v>
      </c>
      <c r="C83" s="192" t="s">
        <v>238</v>
      </c>
      <c r="D83" s="152" t="s">
        <v>447</v>
      </c>
      <c r="E83" s="156">
        <v>150</v>
      </c>
      <c r="F83" s="175" t="s">
        <v>447</v>
      </c>
      <c r="G83" s="153">
        <v>46054</v>
      </c>
      <c r="H83" s="153">
        <v>46203</v>
      </c>
      <c r="I83" s="154">
        <v>10500000</v>
      </c>
      <c r="J83" s="153">
        <v>46048</v>
      </c>
      <c r="K83" s="13"/>
      <c r="L83" s="13"/>
      <c r="M83" s="13"/>
      <c r="N83" s="13"/>
      <c r="O83" s="13"/>
      <c r="P83" s="13"/>
      <c r="Q83" s="13"/>
      <c r="R83" s="13"/>
      <c r="S83" s="13"/>
    </row>
    <row r="84" spans="1:19" ht="41.25" customHeight="1" thickBot="1" x14ac:dyDescent="0.35">
      <c r="A84" s="191">
        <v>83</v>
      </c>
      <c r="B84" s="191" t="s">
        <v>464</v>
      </c>
      <c r="C84" s="192" t="s">
        <v>240</v>
      </c>
      <c r="D84" s="152" t="s">
        <v>447</v>
      </c>
      <c r="E84" s="156">
        <v>150</v>
      </c>
      <c r="F84" s="175" t="s">
        <v>447</v>
      </c>
      <c r="G84" s="153">
        <v>46054</v>
      </c>
      <c r="H84" s="153">
        <v>46203</v>
      </c>
      <c r="I84" s="154">
        <v>10500000</v>
      </c>
      <c r="J84" s="153">
        <v>46048</v>
      </c>
      <c r="K84" s="13"/>
      <c r="L84" s="13"/>
      <c r="M84" s="13"/>
      <c r="N84" s="13"/>
      <c r="O84" s="13"/>
      <c r="P84" s="13"/>
      <c r="Q84" s="13"/>
      <c r="R84" s="13"/>
      <c r="S84" s="13"/>
    </row>
    <row r="85" spans="1:19" ht="47.25" customHeight="1" thickBot="1" x14ac:dyDescent="0.35">
      <c r="A85" s="191">
        <v>84</v>
      </c>
      <c r="B85" s="191" t="s">
        <v>464</v>
      </c>
      <c r="C85" s="192" t="s">
        <v>242</v>
      </c>
      <c r="D85" s="152" t="s">
        <v>447</v>
      </c>
      <c r="E85" s="156">
        <v>150</v>
      </c>
      <c r="F85" s="175" t="s">
        <v>447</v>
      </c>
      <c r="G85" s="153">
        <v>46054</v>
      </c>
      <c r="H85" s="153">
        <v>46203</v>
      </c>
      <c r="I85" s="154">
        <v>10500000</v>
      </c>
      <c r="J85" s="153">
        <v>46048</v>
      </c>
      <c r="K85" s="13"/>
      <c r="L85" s="13"/>
      <c r="M85" s="13"/>
      <c r="N85" s="13"/>
      <c r="O85" s="13"/>
      <c r="P85" s="13"/>
      <c r="Q85" s="13"/>
      <c r="R85" s="13"/>
      <c r="S85" s="13"/>
    </row>
    <row r="86" spans="1:19" ht="45.75" customHeight="1" thickBot="1" x14ac:dyDescent="0.35">
      <c r="A86" s="191">
        <v>85</v>
      </c>
      <c r="B86" s="191" t="s">
        <v>464</v>
      </c>
      <c r="C86" s="192" t="s">
        <v>244</v>
      </c>
      <c r="D86" s="152" t="s">
        <v>447</v>
      </c>
      <c r="E86" s="156">
        <v>150</v>
      </c>
      <c r="F86" s="175" t="s">
        <v>447</v>
      </c>
      <c r="G86" s="153">
        <v>46054</v>
      </c>
      <c r="H86" s="153">
        <v>46203</v>
      </c>
      <c r="I86" s="154">
        <v>10500000</v>
      </c>
      <c r="J86" s="153">
        <v>46048</v>
      </c>
      <c r="K86" s="13"/>
      <c r="L86" s="13"/>
      <c r="M86" s="13"/>
      <c r="N86" s="13"/>
      <c r="O86" s="13"/>
      <c r="P86" s="13"/>
      <c r="Q86" s="13"/>
      <c r="R86" s="13"/>
      <c r="S86" s="13"/>
    </row>
    <row r="87" spans="1:19" ht="36.75" customHeight="1" thickBot="1" x14ac:dyDescent="0.35">
      <c r="A87" s="191">
        <v>86</v>
      </c>
      <c r="B87" s="191" t="s">
        <v>464</v>
      </c>
      <c r="C87" s="192" t="s">
        <v>246</v>
      </c>
      <c r="D87" s="152" t="s">
        <v>448</v>
      </c>
      <c r="E87" s="156">
        <v>139</v>
      </c>
      <c r="F87" s="175" t="s">
        <v>456</v>
      </c>
      <c r="G87" s="153">
        <v>46051</v>
      </c>
      <c r="H87" s="153">
        <v>46188</v>
      </c>
      <c r="I87" s="154">
        <v>22500000</v>
      </c>
      <c r="J87" s="153">
        <v>46049</v>
      </c>
      <c r="K87" s="13"/>
      <c r="L87" s="13"/>
      <c r="M87" s="13"/>
      <c r="N87" s="13"/>
      <c r="O87" s="13"/>
      <c r="P87" s="13"/>
      <c r="Q87" s="13"/>
      <c r="R87" s="13"/>
      <c r="S87" s="13"/>
    </row>
    <row r="88" spans="1:19" ht="33" customHeight="1" thickBot="1" x14ac:dyDescent="0.35">
      <c r="A88" s="191">
        <v>87</v>
      </c>
      <c r="B88" s="191" t="s">
        <v>464</v>
      </c>
      <c r="C88" s="192" t="s">
        <v>249</v>
      </c>
      <c r="D88" s="152" t="s">
        <v>439</v>
      </c>
      <c r="E88" s="156">
        <v>139</v>
      </c>
      <c r="F88" s="175" t="s">
        <v>439</v>
      </c>
      <c r="G88" s="153">
        <v>46055</v>
      </c>
      <c r="H88" s="153">
        <v>46188</v>
      </c>
      <c r="I88" s="154">
        <v>10500000</v>
      </c>
      <c r="J88" s="153">
        <v>46049</v>
      </c>
      <c r="K88" s="13"/>
      <c r="L88" s="13"/>
      <c r="M88" s="13"/>
      <c r="N88" s="13"/>
      <c r="O88" s="13"/>
      <c r="P88" s="13"/>
      <c r="Q88" s="13"/>
      <c r="R88" s="13"/>
      <c r="S88" s="13"/>
    </row>
    <row r="89" spans="1:19" ht="30.75" customHeight="1" thickBot="1" x14ac:dyDescent="0.35">
      <c r="A89" s="191">
        <v>88</v>
      </c>
      <c r="B89" s="191" t="s">
        <v>464</v>
      </c>
      <c r="C89" s="192" t="s">
        <v>251</v>
      </c>
      <c r="D89" s="152" t="s">
        <v>446</v>
      </c>
      <c r="E89" s="156">
        <v>150</v>
      </c>
      <c r="F89" s="175" t="s">
        <v>446</v>
      </c>
      <c r="G89" s="153">
        <v>46054</v>
      </c>
      <c r="H89" s="153">
        <v>46203</v>
      </c>
      <c r="I89" s="154">
        <v>10500000</v>
      </c>
      <c r="J89" s="153">
        <v>46050</v>
      </c>
      <c r="K89" s="13"/>
      <c r="L89" s="13"/>
      <c r="M89" s="13"/>
      <c r="N89" s="13"/>
      <c r="O89" s="13"/>
      <c r="P89" s="13"/>
      <c r="Q89" s="13"/>
    </row>
    <row r="90" spans="1:19" ht="32.25" customHeight="1" thickBot="1" x14ac:dyDescent="0.35">
      <c r="A90" s="191">
        <v>89</v>
      </c>
      <c r="B90" s="191" t="s">
        <v>464</v>
      </c>
      <c r="C90" s="192" t="s">
        <v>252</v>
      </c>
      <c r="D90" s="152" t="s">
        <v>447</v>
      </c>
      <c r="E90" s="156">
        <v>150</v>
      </c>
      <c r="F90" s="175" t="s">
        <v>447</v>
      </c>
      <c r="G90" s="153"/>
      <c r="H90" s="153">
        <v>46203</v>
      </c>
      <c r="I90" s="154">
        <v>10500000</v>
      </c>
      <c r="J90" s="153">
        <v>46050</v>
      </c>
      <c r="K90" s="13"/>
      <c r="L90" s="13"/>
      <c r="M90" s="13"/>
      <c r="N90" s="13"/>
      <c r="O90" s="13"/>
      <c r="P90" s="13"/>
      <c r="Q90" s="13"/>
    </row>
    <row r="91" spans="1:19" ht="37.5" customHeight="1" thickBot="1" x14ac:dyDescent="0.35">
      <c r="A91" s="191">
        <v>90</v>
      </c>
      <c r="B91" s="191" t="s">
        <v>464</v>
      </c>
      <c r="C91" s="192" t="s">
        <v>254</v>
      </c>
      <c r="D91" s="152" t="s">
        <v>439</v>
      </c>
      <c r="E91" s="156">
        <v>140</v>
      </c>
      <c r="F91" s="175" t="s">
        <v>439</v>
      </c>
      <c r="G91" s="153">
        <v>46050</v>
      </c>
      <c r="H91" s="153">
        <v>46188</v>
      </c>
      <c r="I91" s="154">
        <v>10500000</v>
      </c>
      <c r="J91" s="153">
        <v>46050</v>
      </c>
      <c r="K91" s="13"/>
      <c r="L91" s="13"/>
      <c r="M91" s="13"/>
      <c r="N91" s="13"/>
      <c r="O91" s="13"/>
      <c r="P91" s="13"/>
      <c r="Q91" s="13"/>
    </row>
    <row r="92" spans="1:19" ht="36" customHeight="1" thickBot="1" x14ac:dyDescent="0.35">
      <c r="A92" s="191">
        <v>91</v>
      </c>
      <c r="B92" s="191" t="s">
        <v>464</v>
      </c>
      <c r="C92" s="192" t="s">
        <v>256</v>
      </c>
      <c r="D92" s="152" t="s">
        <v>446</v>
      </c>
      <c r="E92" s="156">
        <v>150</v>
      </c>
      <c r="F92" s="175" t="s">
        <v>446</v>
      </c>
      <c r="G92" s="153">
        <v>46054</v>
      </c>
      <c r="H92" s="153">
        <v>46203</v>
      </c>
      <c r="I92" s="154">
        <v>10500000</v>
      </c>
      <c r="J92" s="153">
        <v>46050</v>
      </c>
      <c r="K92" s="123"/>
      <c r="L92" s="123"/>
      <c r="M92" s="123"/>
      <c r="N92" s="123"/>
      <c r="O92" s="123"/>
      <c r="P92" s="123"/>
      <c r="Q92" s="123"/>
      <c r="R92" s="123"/>
      <c r="S92" s="123"/>
    </row>
    <row r="93" spans="1:19" ht="38.25" customHeight="1" thickBot="1" x14ac:dyDescent="0.35">
      <c r="A93" s="191">
        <v>92</v>
      </c>
      <c r="B93" s="191" t="s">
        <v>464</v>
      </c>
      <c r="C93" s="192" t="s">
        <v>259</v>
      </c>
      <c r="D93" s="152" t="s">
        <v>447</v>
      </c>
      <c r="E93" s="156">
        <v>150</v>
      </c>
      <c r="F93" s="175" t="s">
        <v>447</v>
      </c>
      <c r="G93" s="153">
        <v>46054</v>
      </c>
      <c r="H93" s="153">
        <v>46203</v>
      </c>
      <c r="I93" s="154">
        <v>10500000</v>
      </c>
      <c r="J93" s="153">
        <v>46050</v>
      </c>
      <c r="K93" s="13"/>
      <c r="L93" s="13"/>
      <c r="M93" s="13"/>
      <c r="N93" s="13"/>
      <c r="O93" s="13"/>
      <c r="P93" s="13"/>
      <c r="Q93" s="13"/>
    </row>
    <row r="94" spans="1:19" ht="45.75" customHeight="1" thickBot="1" x14ac:dyDescent="0.35">
      <c r="A94" s="191">
        <v>93</v>
      </c>
      <c r="B94" s="191" t="s">
        <v>464</v>
      </c>
      <c r="C94" s="192" t="s">
        <v>262</v>
      </c>
      <c r="D94" s="152" t="s">
        <v>446</v>
      </c>
      <c r="E94" s="156">
        <v>150</v>
      </c>
      <c r="F94" s="175" t="s">
        <v>446</v>
      </c>
      <c r="G94" s="153">
        <v>46054</v>
      </c>
      <c r="H94" s="153">
        <v>46203</v>
      </c>
      <c r="I94" s="154">
        <v>10500000</v>
      </c>
      <c r="J94" s="153">
        <v>46050</v>
      </c>
      <c r="K94" s="13"/>
      <c r="L94" s="13"/>
      <c r="M94" s="13"/>
      <c r="N94" s="13"/>
      <c r="O94" s="13"/>
      <c r="P94" s="13"/>
      <c r="Q94" s="13"/>
    </row>
    <row r="95" spans="1:19" ht="41.25" customHeight="1" thickBot="1" x14ac:dyDescent="0.35">
      <c r="A95" s="191">
        <v>94</v>
      </c>
      <c r="B95" s="191" t="s">
        <v>464</v>
      </c>
      <c r="C95" s="192" t="s">
        <v>264</v>
      </c>
      <c r="D95" s="152" t="s">
        <v>426</v>
      </c>
      <c r="E95" s="156">
        <v>150</v>
      </c>
      <c r="F95" s="175" t="s">
        <v>426</v>
      </c>
      <c r="G95" s="153">
        <v>46054</v>
      </c>
      <c r="H95" s="153">
        <v>46203</v>
      </c>
      <c r="I95" s="154">
        <v>19635000</v>
      </c>
      <c r="J95" s="153">
        <v>46051</v>
      </c>
      <c r="K95" s="13"/>
      <c r="L95" s="13"/>
      <c r="M95" s="13"/>
      <c r="N95" s="13"/>
      <c r="O95" s="13"/>
      <c r="P95" s="13"/>
      <c r="Q95" s="13"/>
    </row>
    <row r="96" spans="1:19" ht="38.25" customHeight="1" thickBot="1" x14ac:dyDescent="0.35">
      <c r="A96" s="191">
        <v>95</v>
      </c>
      <c r="B96" s="191" t="s">
        <v>464</v>
      </c>
      <c r="C96" s="192" t="s">
        <v>266</v>
      </c>
      <c r="D96" s="152" t="s">
        <v>449</v>
      </c>
      <c r="E96" s="156">
        <v>150</v>
      </c>
      <c r="F96" s="175" t="s">
        <v>449</v>
      </c>
      <c r="G96" s="153">
        <v>46054</v>
      </c>
      <c r="H96" s="153">
        <v>46203</v>
      </c>
      <c r="I96" s="154">
        <v>9000000</v>
      </c>
      <c r="J96" s="153">
        <v>46051</v>
      </c>
      <c r="K96" s="13"/>
      <c r="L96" s="13"/>
      <c r="M96" s="13"/>
      <c r="N96" s="13"/>
      <c r="O96" s="13"/>
      <c r="P96" s="13"/>
      <c r="Q96" s="13"/>
    </row>
    <row r="97" spans="1:23" ht="31.5" customHeight="1" thickBot="1" x14ac:dyDescent="0.35">
      <c r="A97" s="191">
        <v>96</v>
      </c>
      <c r="B97" s="191" t="s">
        <v>464</v>
      </c>
      <c r="C97" s="192" t="s">
        <v>270</v>
      </c>
      <c r="D97" s="152" t="s">
        <v>447</v>
      </c>
      <c r="E97" s="156">
        <v>150</v>
      </c>
      <c r="F97" s="175" t="s">
        <v>447</v>
      </c>
      <c r="G97" s="153">
        <v>46054</v>
      </c>
      <c r="H97" s="153">
        <v>46203</v>
      </c>
      <c r="I97" s="154">
        <v>10500000</v>
      </c>
      <c r="J97" s="153">
        <v>46051</v>
      </c>
      <c r="K97" s="13"/>
      <c r="L97" s="13"/>
      <c r="M97" s="13"/>
      <c r="N97" s="13"/>
      <c r="O97" s="13"/>
      <c r="P97" s="13"/>
      <c r="Q97" s="13"/>
    </row>
    <row r="98" spans="1:23" ht="48.75" customHeight="1" thickBot="1" x14ac:dyDescent="0.35">
      <c r="A98" s="191">
        <v>97</v>
      </c>
      <c r="B98" s="191" t="s">
        <v>464</v>
      </c>
      <c r="C98" s="192" t="s">
        <v>272</v>
      </c>
      <c r="D98" s="152" t="s">
        <v>426</v>
      </c>
      <c r="E98" s="156">
        <v>150</v>
      </c>
      <c r="F98" s="175" t="s">
        <v>426</v>
      </c>
      <c r="G98" s="153">
        <v>46054</v>
      </c>
      <c r="H98" s="153">
        <v>46203</v>
      </c>
      <c r="I98" s="154">
        <v>19635000</v>
      </c>
      <c r="J98" s="153">
        <v>46052</v>
      </c>
      <c r="K98" s="13"/>
      <c r="L98" s="13"/>
      <c r="M98" s="13"/>
      <c r="N98" s="13"/>
      <c r="O98" s="13"/>
      <c r="P98" s="13"/>
      <c r="Q98" s="13"/>
    </row>
    <row r="99" spans="1:23" ht="39.75" customHeight="1" x14ac:dyDescent="0.3">
      <c r="A99" s="191">
        <v>98</v>
      </c>
      <c r="B99" s="191" t="s">
        <v>464</v>
      </c>
      <c r="C99" s="192" t="s">
        <v>274</v>
      </c>
      <c r="D99" s="152" t="s">
        <v>447</v>
      </c>
      <c r="E99" s="156">
        <v>150</v>
      </c>
      <c r="F99" s="176" t="s">
        <v>447</v>
      </c>
      <c r="G99" s="153">
        <v>46054</v>
      </c>
      <c r="H99" s="153">
        <v>46203</v>
      </c>
      <c r="I99" s="154">
        <v>900000</v>
      </c>
      <c r="J99" s="153">
        <v>46052</v>
      </c>
      <c r="K99" s="13"/>
      <c r="L99" s="13"/>
      <c r="M99" s="13"/>
      <c r="N99" s="13"/>
      <c r="O99" s="13"/>
      <c r="P99" s="13"/>
      <c r="Q99" s="13"/>
    </row>
    <row r="100" spans="1:23" ht="73.5" customHeight="1" x14ac:dyDescent="0.3">
      <c r="A100" s="191">
        <v>99</v>
      </c>
      <c r="B100" s="191" t="s">
        <v>464</v>
      </c>
      <c r="C100" s="192" t="s">
        <v>276</v>
      </c>
      <c r="D100" s="152"/>
      <c r="E100" s="156"/>
      <c r="F100" s="177" t="s">
        <v>457</v>
      </c>
      <c r="G100" s="165">
        <v>46057</v>
      </c>
      <c r="H100" s="153">
        <v>46386</v>
      </c>
      <c r="I100" s="154">
        <v>8687000</v>
      </c>
      <c r="J100" s="153">
        <v>46052</v>
      </c>
      <c r="K100" s="13"/>
      <c r="L100" s="13"/>
      <c r="M100" s="13"/>
      <c r="N100" s="13"/>
      <c r="O100" s="13"/>
      <c r="P100" s="13"/>
      <c r="Q100" s="13"/>
    </row>
    <row r="101" spans="1:23" ht="88.5" customHeight="1" thickBot="1" x14ac:dyDescent="0.35">
      <c r="A101" s="191">
        <v>100</v>
      </c>
      <c r="B101" s="191" t="s">
        <v>464</v>
      </c>
      <c r="C101" s="192" t="s">
        <v>372</v>
      </c>
      <c r="D101" s="152" t="s">
        <v>439</v>
      </c>
      <c r="E101" s="156">
        <v>150</v>
      </c>
      <c r="F101" s="178" t="s">
        <v>439</v>
      </c>
      <c r="G101" s="153">
        <v>46056</v>
      </c>
      <c r="H101" s="153">
        <v>46203</v>
      </c>
      <c r="I101" s="154">
        <v>10500000</v>
      </c>
      <c r="J101" s="153">
        <v>46052</v>
      </c>
      <c r="K101" s="13"/>
      <c r="L101" s="13"/>
      <c r="M101" s="13"/>
      <c r="N101" s="13"/>
      <c r="O101" s="13"/>
      <c r="P101" s="13"/>
      <c r="Q101" s="13"/>
    </row>
    <row r="102" spans="1:23" ht="81" customHeight="1" thickBot="1" x14ac:dyDescent="0.35">
      <c r="A102" s="200">
        <v>101</v>
      </c>
      <c r="B102" s="191" t="s">
        <v>464</v>
      </c>
      <c r="C102" s="201" t="s">
        <v>450</v>
      </c>
      <c r="D102" s="160" t="s">
        <v>451</v>
      </c>
      <c r="E102" s="172">
        <v>150</v>
      </c>
      <c r="F102" s="175" t="s">
        <v>451</v>
      </c>
      <c r="G102" s="161">
        <v>46056</v>
      </c>
      <c r="H102" s="161">
        <v>46203</v>
      </c>
      <c r="I102" s="162">
        <v>9000000</v>
      </c>
      <c r="J102" s="161">
        <v>46052</v>
      </c>
      <c r="K102" s="13"/>
      <c r="L102" s="13"/>
      <c r="M102" s="13"/>
      <c r="N102" s="13"/>
      <c r="O102" s="13"/>
      <c r="P102" s="13"/>
      <c r="Q102" s="13"/>
    </row>
    <row r="103" spans="1:23" ht="60.75" customHeight="1" x14ac:dyDescent="0.3">
      <c r="A103" s="202">
        <v>102</v>
      </c>
      <c r="B103" s="202" t="s">
        <v>465</v>
      </c>
      <c r="C103" s="203" t="s">
        <v>452</v>
      </c>
      <c r="D103" s="163"/>
      <c r="E103" s="173"/>
      <c r="F103" s="179" t="s">
        <v>458</v>
      </c>
      <c r="G103" s="166">
        <v>46059</v>
      </c>
      <c r="H103" s="167">
        <v>46091</v>
      </c>
      <c r="I103" s="168">
        <v>72711000.069999993</v>
      </c>
      <c r="J103" s="167">
        <v>46059</v>
      </c>
      <c r="K103" s="13"/>
      <c r="L103" s="13"/>
      <c r="M103" s="13"/>
      <c r="N103" s="13"/>
      <c r="O103" s="13"/>
      <c r="P103" s="13"/>
      <c r="Q103" s="13"/>
      <c r="R103" s="13"/>
      <c r="S103" s="13"/>
      <c r="T103" s="13"/>
      <c r="U103" s="13"/>
      <c r="V103" s="13"/>
      <c r="W103" s="13"/>
    </row>
    <row r="104" spans="1:23" ht="62.25" customHeight="1" x14ac:dyDescent="0.3">
      <c r="A104" s="202">
        <v>103</v>
      </c>
      <c r="B104" s="202" t="s">
        <v>466</v>
      </c>
      <c r="C104" s="203" t="s">
        <v>453</v>
      </c>
      <c r="D104" s="163"/>
      <c r="E104" s="173"/>
      <c r="F104" s="179" t="s">
        <v>458</v>
      </c>
      <c r="G104" s="167">
        <v>46092</v>
      </c>
      <c r="H104" s="167">
        <v>46387</v>
      </c>
      <c r="I104" s="169">
        <v>1110650108.6700001</v>
      </c>
      <c r="J104" s="167">
        <v>46090</v>
      </c>
      <c r="K104" s="13"/>
      <c r="L104" s="13"/>
      <c r="M104" s="13"/>
      <c r="N104" s="13"/>
      <c r="O104" s="13"/>
      <c r="P104" s="13"/>
      <c r="Q104" s="13"/>
      <c r="R104" s="13"/>
      <c r="S104" s="13"/>
      <c r="T104" s="13"/>
      <c r="U104" s="13"/>
      <c r="V104" s="13"/>
      <c r="W104" s="13"/>
    </row>
    <row r="105" spans="1:23" ht="115.5" customHeight="1" x14ac:dyDescent="0.3">
      <c r="A105" s="202">
        <v>104</v>
      </c>
      <c r="B105" s="202" t="s">
        <v>465</v>
      </c>
      <c r="C105" s="203" t="s">
        <v>454</v>
      </c>
      <c r="D105" s="163"/>
      <c r="E105" s="173"/>
      <c r="F105" s="179" t="s">
        <v>459</v>
      </c>
      <c r="G105" s="167">
        <v>46098</v>
      </c>
      <c r="H105" s="167">
        <v>46386</v>
      </c>
      <c r="I105" s="170">
        <v>11492700</v>
      </c>
      <c r="J105" s="167">
        <v>46091</v>
      </c>
      <c r="K105" s="13"/>
      <c r="L105" s="13"/>
      <c r="M105" s="13"/>
      <c r="N105" s="13"/>
      <c r="O105" s="13"/>
      <c r="P105" s="13"/>
      <c r="Q105" s="13"/>
      <c r="R105" s="13"/>
      <c r="S105" s="13"/>
      <c r="T105" s="13"/>
      <c r="U105" s="13"/>
      <c r="V105" s="13"/>
      <c r="W105" s="13"/>
    </row>
    <row r="106" spans="1:23" ht="47.25" customHeight="1" x14ac:dyDescent="0.3">
      <c r="A106" s="202">
        <v>105</v>
      </c>
      <c r="B106" s="202" t="s">
        <v>465</v>
      </c>
      <c r="C106" s="204" t="s">
        <v>383</v>
      </c>
      <c r="D106" s="163"/>
      <c r="E106" s="173"/>
      <c r="F106" s="179" t="s">
        <v>460</v>
      </c>
      <c r="G106" s="167">
        <v>46098</v>
      </c>
      <c r="H106" s="167">
        <v>46374</v>
      </c>
      <c r="I106" s="169">
        <v>48903050</v>
      </c>
      <c r="J106" s="167">
        <v>46094</v>
      </c>
      <c r="K106" s="13"/>
      <c r="L106" s="13"/>
      <c r="M106" s="13"/>
      <c r="N106" s="13"/>
      <c r="O106" s="13"/>
      <c r="P106" s="13"/>
      <c r="Q106" s="13"/>
      <c r="R106" s="13"/>
      <c r="S106" s="13"/>
      <c r="T106" s="13"/>
      <c r="U106" s="13"/>
      <c r="V106" s="13"/>
      <c r="W106" s="13"/>
    </row>
    <row r="107" spans="1:23" ht="15.75" customHeight="1" x14ac:dyDescent="0.3">
      <c r="A107" s="202">
        <v>106</v>
      </c>
      <c r="B107" s="202" t="s">
        <v>465</v>
      </c>
      <c r="C107" s="202" t="s">
        <v>385</v>
      </c>
      <c r="D107" s="163"/>
      <c r="E107" s="173"/>
      <c r="F107" s="179" t="s">
        <v>461</v>
      </c>
      <c r="G107" s="167">
        <v>46112</v>
      </c>
      <c r="H107" s="167">
        <v>46839</v>
      </c>
      <c r="I107" s="169">
        <v>0</v>
      </c>
      <c r="J107" s="167">
        <v>46112</v>
      </c>
      <c r="K107" s="13"/>
      <c r="L107" s="13"/>
      <c r="M107" s="13"/>
      <c r="N107" s="13"/>
      <c r="O107" s="13"/>
      <c r="P107" s="13"/>
      <c r="Q107" s="13"/>
      <c r="R107" s="13"/>
      <c r="S107" s="13"/>
      <c r="T107" s="13"/>
      <c r="U107" s="13"/>
      <c r="V107" s="13"/>
      <c r="W107" s="13"/>
    </row>
    <row r="108" spans="1:23" ht="15.75" customHeight="1" x14ac:dyDescent="0.3">
      <c r="A108" s="202">
        <v>107</v>
      </c>
      <c r="B108" s="202" t="s">
        <v>465</v>
      </c>
      <c r="C108" s="202" t="s">
        <v>387</v>
      </c>
      <c r="D108" s="163"/>
      <c r="E108" s="173"/>
      <c r="F108" s="179" t="s">
        <v>462</v>
      </c>
      <c r="G108" s="167">
        <v>46136</v>
      </c>
      <c r="H108" s="167">
        <v>46294</v>
      </c>
      <c r="I108" s="169">
        <v>42604006</v>
      </c>
      <c r="J108" s="167">
        <v>46136</v>
      </c>
      <c r="K108" s="13"/>
      <c r="L108" s="13"/>
      <c r="M108" s="13"/>
      <c r="N108" s="13"/>
      <c r="O108" s="13"/>
      <c r="P108" s="13"/>
      <c r="Q108" s="13"/>
      <c r="R108" s="13"/>
      <c r="S108" s="13"/>
      <c r="T108" s="13"/>
      <c r="U108" s="13"/>
      <c r="V108" s="13"/>
      <c r="W108" s="13"/>
    </row>
    <row r="109" spans="1:23" ht="15.75" customHeight="1" x14ac:dyDescent="0.3">
      <c r="A109" s="13"/>
      <c r="B109" s="13"/>
      <c r="C109" s="13"/>
      <c r="D109" s="159"/>
      <c r="E109" s="13"/>
      <c r="F109" s="159"/>
      <c r="G109" s="13"/>
      <c r="H109" s="13"/>
      <c r="I109" s="159"/>
      <c r="J109" s="13"/>
      <c r="K109" s="13"/>
      <c r="L109" s="13"/>
      <c r="M109" s="13"/>
      <c r="N109" s="13"/>
      <c r="O109" s="13"/>
      <c r="P109" s="13"/>
      <c r="Q109" s="13"/>
      <c r="R109" s="13"/>
      <c r="S109" s="13"/>
      <c r="T109" s="13"/>
      <c r="U109" s="13"/>
      <c r="V109" s="13"/>
      <c r="W109" s="13"/>
    </row>
    <row r="110" spans="1:23" ht="15.75" customHeight="1" x14ac:dyDescent="0.3">
      <c r="A110" s="13"/>
      <c r="B110" s="13"/>
      <c r="C110" s="13"/>
      <c r="D110" s="159"/>
      <c r="E110" s="13"/>
      <c r="F110" s="159"/>
      <c r="G110" s="13"/>
      <c r="H110" s="13"/>
      <c r="I110" s="159"/>
      <c r="J110" s="13"/>
      <c r="K110" s="13"/>
      <c r="L110" s="13"/>
      <c r="M110" s="13"/>
      <c r="N110" s="13"/>
      <c r="O110" s="13"/>
      <c r="P110" s="13"/>
      <c r="Q110" s="13"/>
      <c r="R110" s="13"/>
      <c r="S110" s="13"/>
      <c r="T110" s="13"/>
      <c r="U110" s="13"/>
      <c r="V110" s="13"/>
      <c r="W110" s="13"/>
    </row>
    <row r="111" spans="1:23" ht="15.75" customHeight="1" x14ac:dyDescent="0.3">
      <c r="A111" s="13"/>
      <c r="B111" s="13"/>
      <c r="C111" s="13"/>
      <c r="D111" s="159"/>
      <c r="E111" s="13"/>
      <c r="F111" s="159"/>
      <c r="G111" s="13"/>
      <c r="H111" s="13"/>
      <c r="I111" s="159"/>
      <c r="J111" s="13"/>
      <c r="K111" s="13"/>
      <c r="L111" s="13"/>
      <c r="M111" s="13"/>
      <c r="N111" s="13"/>
      <c r="O111" s="13"/>
      <c r="P111" s="13"/>
      <c r="Q111" s="13"/>
      <c r="R111" s="13"/>
      <c r="S111" s="13"/>
      <c r="T111" s="13"/>
      <c r="U111" s="13"/>
      <c r="V111" s="13"/>
      <c r="W111" s="13"/>
    </row>
    <row r="112" spans="1:23" ht="15.75" customHeight="1" x14ac:dyDescent="0.3">
      <c r="A112" s="13"/>
      <c r="B112" s="13"/>
      <c r="C112" s="13"/>
      <c r="D112" s="159"/>
      <c r="E112" s="13"/>
      <c r="F112" s="159"/>
      <c r="G112" s="13"/>
      <c r="H112" s="13"/>
      <c r="I112" s="159"/>
      <c r="J112" s="13"/>
      <c r="K112" s="13"/>
      <c r="L112" s="13"/>
      <c r="M112" s="13"/>
      <c r="N112" s="13"/>
      <c r="O112" s="13"/>
      <c r="P112" s="13"/>
      <c r="Q112" s="13"/>
      <c r="R112" s="13"/>
      <c r="S112" s="13"/>
      <c r="T112" s="13"/>
      <c r="U112" s="13"/>
      <c r="V112" s="13"/>
      <c r="W112" s="13"/>
    </row>
    <row r="113" spans="1:23" ht="15.75" customHeight="1" x14ac:dyDescent="0.3">
      <c r="A113" s="13"/>
      <c r="B113" s="13"/>
      <c r="C113" s="13"/>
      <c r="D113" s="159"/>
      <c r="E113" s="13"/>
      <c r="F113" s="159"/>
      <c r="G113" s="13"/>
      <c r="H113" s="13"/>
      <c r="I113" s="159"/>
      <c r="J113" s="13"/>
      <c r="K113" s="13"/>
      <c r="L113" s="13"/>
      <c r="M113" s="13"/>
      <c r="N113" s="13"/>
      <c r="O113" s="13"/>
      <c r="P113" s="13"/>
      <c r="Q113" s="13"/>
      <c r="R113" s="13"/>
      <c r="S113" s="13"/>
      <c r="T113" s="13"/>
      <c r="U113" s="13"/>
      <c r="V113" s="13"/>
      <c r="W113" s="13"/>
    </row>
    <row r="114" spans="1:23" ht="15.75" customHeight="1" x14ac:dyDescent="0.3">
      <c r="A114" s="13"/>
      <c r="B114" s="13"/>
      <c r="C114" s="13"/>
      <c r="D114" s="159"/>
      <c r="E114" s="13"/>
      <c r="F114" s="159"/>
      <c r="G114" s="13"/>
      <c r="H114" s="13"/>
      <c r="I114" s="159"/>
      <c r="J114" s="13"/>
      <c r="K114" s="13"/>
      <c r="L114" s="13"/>
      <c r="M114" s="13"/>
      <c r="N114" s="13"/>
      <c r="O114" s="13"/>
      <c r="P114" s="13"/>
      <c r="Q114" s="13"/>
      <c r="R114" s="13"/>
      <c r="S114" s="13"/>
      <c r="T114" s="13"/>
      <c r="U114" s="13"/>
      <c r="V114" s="13"/>
      <c r="W114" s="13"/>
    </row>
    <row r="115" spans="1:23" ht="15.75" customHeight="1" x14ac:dyDescent="0.3">
      <c r="A115" s="13"/>
      <c r="B115" s="13"/>
      <c r="C115" s="13"/>
      <c r="D115" s="159"/>
      <c r="E115" s="13"/>
      <c r="F115" s="159"/>
      <c r="G115" s="13"/>
      <c r="H115" s="13"/>
      <c r="I115" s="159"/>
      <c r="J115" s="13"/>
      <c r="K115" s="13"/>
      <c r="L115" s="13"/>
      <c r="M115" s="13"/>
      <c r="N115" s="13"/>
      <c r="O115" s="13"/>
      <c r="P115" s="13"/>
      <c r="Q115" s="13"/>
      <c r="R115" s="13"/>
      <c r="S115" s="13"/>
      <c r="T115" s="13"/>
      <c r="U115" s="13"/>
      <c r="V115" s="13"/>
      <c r="W115" s="13"/>
    </row>
    <row r="116" spans="1:23" ht="15.75" customHeight="1" x14ac:dyDescent="0.3">
      <c r="A116" s="13"/>
      <c r="B116" s="13"/>
      <c r="C116" s="13"/>
      <c r="D116" s="159"/>
      <c r="E116" s="13"/>
      <c r="F116" s="159"/>
      <c r="G116" s="13"/>
      <c r="H116" s="13"/>
      <c r="I116" s="159"/>
      <c r="J116" s="13"/>
      <c r="K116" s="13"/>
      <c r="L116" s="13"/>
      <c r="M116" s="13"/>
      <c r="N116" s="13"/>
      <c r="O116" s="13"/>
      <c r="P116" s="13"/>
      <c r="Q116" s="13"/>
      <c r="R116" s="13"/>
      <c r="S116" s="13"/>
      <c r="T116" s="13"/>
      <c r="U116" s="13"/>
      <c r="V116" s="13"/>
      <c r="W116" s="13"/>
    </row>
    <row r="117" spans="1:23" ht="15.75" customHeight="1" x14ac:dyDescent="0.3">
      <c r="A117" s="13"/>
      <c r="B117" s="13"/>
      <c r="C117" s="13"/>
      <c r="D117" s="159"/>
      <c r="E117" s="13"/>
      <c r="F117" s="159"/>
      <c r="G117" s="13"/>
      <c r="H117" s="13"/>
      <c r="I117" s="159"/>
      <c r="J117" s="13"/>
      <c r="K117" s="13"/>
      <c r="L117" s="13"/>
      <c r="M117" s="13"/>
      <c r="N117" s="13"/>
      <c r="O117" s="13"/>
      <c r="P117" s="13"/>
      <c r="Q117" s="13"/>
      <c r="R117" s="13"/>
      <c r="S117" s="13"/>
      <c r="T117" s="13"/>
      <c r="U117" s="13"/>
      <c r="V117" s="13"/>
      <c r="W117" s="13"/>
    </row>
    <row r="118" spans="1:23" ht="15.75" customHeight="1" x14ac:dyDescent="0.3">
      <c r="A118" s="13"/>
      <c r="B118" s="13"/>
      <c r="C118" s="13"/>
      <c r="D118" s="159"/>
      <c r="E118" s="13"/>
      <c r="F118" s="159"/>
      <c r="G118" s="13"/>
      <c r="H118" s="13"/>
      <c r="I118" s="159"/>
      <c r="J118" s="13"/>
      <c r="K118" s="13"/>
      <c r="L118" s="13"/>
      <c r="M118" s="13"/>
      <c r="N118" s="13"/>
      <c r="O118" s="13"/>
      <c r="P118" s="13"/>
      <c r="Q118" s="13"/>
      <c r="R118" s="13"/>
      <c r="S118" s="13"/>
      <c r="T118" s="13"/>
      <c r="U118" s="13"/>
      <c r="V118" s="13"/>
      <c r="W118" s="13"/>
    </row>
    <row r="119" spans="1:23" ht="15.75" customHeight="1" x14ac:dyDescent="0.3">
      <c r="A119" s="13"/>
      <c r="B119" s="13"/>
      <c r="C119" s="13"/>
      <c r="D119" s="159"/>
      <c r="E119" s="13"/>
      <c r="F119" s="159"/>
      <c r="G119" s="13"/>
      <c r="H119" s="13"/>
      <c r="I119" s="159"/>
      <c r="J119" s="13"/>
      <c r="K119" s="13"/>
      <c r="L119" s="13"/>
      <c r="M119" s="13"/>
      <c r="N119" s="13"/>
      <c r="O119" s="13"/>
      <c r="P119" s="13"/>
      <c r="Q119" s="13"/>
      <c r="R119" s="13"/>
      <c r="S119" s="13"/>
      <c r="T119" s="13"/>
      <c r="U119" s="13"/>
      <c r="V119" s="13"/>
      <c r="W119" s="13"/>
    </row>
    <row r="120" spans="1:23" ht="15.75" customHeight="1" x14ac:dyDescent="0.3">
      <c r="A120" s="13"/>
      <c r="B120" s="13"/>
      <c r="C120" s="13"/>
      <c r="D120" s="159"/>
      <c r="E120" s="13"/>
      <c r="F120" s="159"/>
      <c r="G120" s="13"/>
      <c r="H120" s="13"/>
      <c r="I120" s="159"/>
      <c r="J120" s="13"/>
      <c r="K120" s="13"/>
      <c r="L120" s="13"/>
      <c r="M120" s="13"/>
      <c r="N120" s="13"/>
      <c r="O120" s="13"/>
      <c r="P120" s="13"/>
      <c r="Q120" s="13"/>
      <c r="R120" s="13"/>
      <c r="S120" s="13"/>
      <c r="T120" s="13"/>
      <c r="U120" s="13"/>
      <c r="V120" s="13"/>
      <c r="W120" s="13"/>
    </row>
    <row r="121" spans="1:23" ht="15.75" customHeight="1" x14ac:dyDescent="0.3">
      <c r="A121" s="13"/>
      <c r="B121" s="13"/>
      <c r="C121" s="13"/>
      <c r="D121" s="159"/>
      <c r="E121" s="13"/>
      <c r="F121" s="159"/>
      <c r="G121" s="13"/>
      <c r="H121" s="13"/>
      <c r="I121" s="159"/>
      <c r="J121" s="13"/>
      <c r="K121" s="13"/>
      <c r="L121" s="13"/>
      <c r="M121" s="13"/>
      <c r="N121" s="13"/>
      <c r="O121" s="13"/>
      <c r="P121" s="13"/>
      <c r="Q121" s="13"/>
      <c r="R121" s="13"/>
      <c r="S121" s="13"/>
      <c r="T121" s="13"/>
      <c r="U121" s="13"/>
      <c r="V121" s="13"/>
      <c r="W121" s="13"/>
    </row>
    <row r="122" spans="1:23" ht="15.75" customHeight="1" x14ac:dyDescent="0.3">
      <c r="A122" s="13"/>
      <c r="B122" s="13"/>
      <c r="C122" s="13"/>
      <c r="D122" s="159"/>
      <c r="E122" s="13"/>
      <c r="F122" s="159"/>
      <c r="G122" s="13"/>
      <c r="H122" s="13"/>
      <c r="I122" s="159"/>
      <c r="J122" s="13"/>
      <c r="K122" s="13"/>
      <c r="L122" s="13"/>
      <c r="M122" s="13"/>
      <c r="N122" s="13"/>
      <c r="O122" s="13"/>
      <c r="P122" s="13"/>
      <c r="Q122" s="13"/>
      <c r="R122" s="13"/>
      <c r="S122" s="13"/>
      <c r="T122" s="13"/>
      <c r="U122" s="13"/>
      <c r="V122" s="13"/>
      <c r="W122" s="13"/>
    </row>
    <row r="123" spans="1:23" ht="15.75" customHeight="1" x14ac:dyDescent="0.3">
      <c r="A123" s="13"/>
      <c r="B123" s="13"/>
      <c r="C123" s="13"/>
      <c r="D123" s="159"/>
      <c r="E123" s="13"/>
      <c r="F123" s="159"/>
      <c r="G123" s="13"/>
      <c r="H123" s="13"/>
      <c r="I123" s="159"/>
      <c r="J123" s="13"/>
      <c r="K123" s="13"/>
      <c r="L123" s="13"/>
      <c r="M123" s="13"/>
      <c r="N123" s="13"/>
      <c r="O123" s="13"/>
      <c r="P123" s="13"/>
      <c r="Q123" s="13"/>
      <c r="R123" s="13"/>
      <c r="S123" s="13"/>
      <c r="T123" s="13"/>
      <c r="U123" s="13"/>
      <c r="V123" s="13"/>
      <c r="W123" s="13"/>
    </row>
    <row r="124" spans="1:23" ht="15.75" customHeight="1" x14ac:dyDescent="0.3">
      <c r="A124" s="13"/>
      <c r="B124" s="13"/>
      <c r="C124" s="13"/>
      <c r="D124" s="159"/>
      <c r="E124" s="13"/>
      <c r="F124" s="159"/>
      <c r="G124" s="13"/>
      <c r="H124" s="13"/>
      <c r="I124" s="159"/>
      <c r="J124" s="13"/>
      <c r="K124" s="13"/>
      <c r="L124" s="13"/>
      <c r="M124" s="13"/>
      <c r="N124" s="13"/>
      <c r="O124" s="13"/>
      <c r="P124" s="13"/>
      <c r="Q124" s="13"/>
      <c r="R124" s="13"/>
      <c r="S124" s="13"/>
      <c r="T124" s="13"/>
      <c r="U124" s="13"/>
      <c r="V124" s="13"/>
      <c r="W124" s="13"/>
    </row>
    <row r="125" spans="1:23" ht="15.75" customHeight="1" x14ac:dyDescent="0.3">
      <c r="A125" s="13"/>
      <c r="B125" s="13"/>
      <c r="C125" s="13"/>
      <c r="D125" s="159"/>
      <c r="E125" s="13"/>
      <c r="F125" s="159"/>
      <c r="G125" s="13"/>
      <c r="H125" s="13"/>
      <c r="I125" s="159"/>
      <c r="J125" s="13"/>
      <c r="K125" s="13"/>
      <c r="L125" s="13"/>
      <c r="M125" s="13"/>
      <c r="N125" s="13"/>
      <c r="O125" s="13"/>
      <c r="P125" s="13"/>
      <c r="Q125" s="13"/>
      <c r="R125" s="13"/>
      <c r="S125" s="13"/>
      <c r="T125" s="13"/>
      <c r="U125" s="13"/>
      <c r="V125" s="13"/>
      <c r="W125" s="13"/>
    </row>
    <row r="126" spans="1:23" ht="15.75" customHeight="1" x14ac:dyDescent="0.3">
      <c r="A126" s="13"/>
      <c r="B126" s="13"/>
      <c r="C126" s="13"/>
      <c r="D126" s="159"/>
      <c r="E126" s="13"/>
      <c r="F126" s="159"/>
      <c r="G126" s="13"/>
      <c r="H126" s="13"/>
      <c r="I126" s="159"/>
      <c r="J126" s="13"/>
      <c r="K126" s="13"/>
      <c r="L126" s="13"/>
      <c r="M126" s="13"/>
      <c r="N126" s="13"/>
      <c r="O126" s="13"/>
      <c r="P126" s="13"/>
      <c r="Q126" s="13"/>
      <c r="R126" s="13"/>
      <c r="S126" s="13"/>
      <c r="T126" s="13"/>
      <c r="U126" s="13"/>
      <c r="V126" s="13"/>
      <c r="W126" s="13"/>
    </row>
    <row r="127" spans="1:23" ht="15.75" customHeight="1" x14ac:dyDescent="0.3">
      <c r="A127" s="13"/>
      <c r="B127" s="13"/>
      <c r="C127" s="13"/>
      <c r="D127" s="159"/>
      <c r="E127" s="13"/>
      <c r="F127" s="159"/>
      <c r="G127" s="13"/>
      <c r="H127" s="13"/>
      <c r="I127" s="159"/>
      <c r="J127" s="13"/>
      <c r="K127" s="13"/>
      <c r="L127" s="13"/>
      <c r="M127" s="13"/>
      <c r="N127" s="13"/>
      <c r="O127" s="13"/>
      <c r="P127" s="13"/>
      <c r="Q127" s="13"/>
      <c r="R127" s="13"/>
      <c r="S127" s="13"/>
      <c r="T127" s="13"/>
      <c r="U127" s="13"/>
      <c r="V127" s="13"/>
      <c r="W127" s="13"/>
    </row>
    <row r="128" spans="1:23" ht="15.75" customHeight="1" x14ac:dyDescent="0.3">
      <c r="A128" s="13"/>
      <c r="B128" s="13"/>
      <c r="C128" s="13"/>
      <c r="D128" s="159"/>
      <c r="E128" s="13"/>
      <c r="F128" s="159"/>
      <c r="G128" s="13"/>
      <c r="H128" s="13"/>
      <c r="I128" s="159"/>
      <c r="J128" s="13"/>
      <c r="K128" s="13"/>
      <c r="L128" s="13"/>
      <c r="M128" s="13"/>
      <c r="N128" s="13"/>
      <c r="O128" s="13"/>
      <c r="P128" s="13"/>
      <c r="Q128" s="13"/>
      <c r="R128" s="13"/>
      <c r="S128" s="13"/>
      <c r="T128" s="13"/>
      <c r="U128" s="13"/>
      <c r="V128" s="13"/>
      <c r="W128" s="13"/>
    </row>
    <row r="129" spans="1:23" ht="15.75" customHeight="1" x14ac:dyDescent="0.3">
      <c r="A129" s="13"/>
      <c r="B129" s="13"/>
      <c r="C129" s="13"/>
      <c r="D129" s="159"/>
      <c r="E129" s="13"/>
      <c r="F129" s="159"/>
      <c r="G129" s="13"/>
      <c r="H129" s="13"/>
      <c r="I129" s="159"/>
      <c r="J129" s="13"/>
      <c r="K129" s="13"/>
      <c r="L129" s="13"/>
      <c r="M129" s="13"/>
      <c r="N129" s="13"/>
      <c r="O129" s="13"/>
      <c r="P129" s="13"/>
      <c r="Q129" s="13"/>
      <c r="R129" s="13"/>
      <c r="S129" s="13"/>
      <c r="T129" s="13"/>
      <c r="U129" s="13"/>
      <c r="V129" s="13"/>
      <c r="W129" s="13"/>
    </row>
    <row r="130" spans="1:23" ht="15.75" customHeight="1" x14ac:dyDescent="0.3">
      <c r="A130" s="13"/>
      <c r="B130" s="13"/>
      <c r="C130" s="13"/>
      <c r="D130" s="159"/>
      <c r="E130" s="13"/>
      <c r="F130" s="159"/>
      <c r="G130" s="13"/>
      <c r="H130" s="13"/>
      <c r="I130" s="159"/>
      <c r="J130" s="13"/>
      <c r="K130" s="13"/>
      <c r="L130" s="13"/>
      <c r="M130" s="13"/>
      <c r="N130" s="13"/>
      <c r="O130" s="13"/>
      <c r="P130" s="13"/>
      <c r="Q130" s="13"/>
      <c r="R130" s="13"/>
      <c r="S130" s="13"/>
      <c r="T130" s="13"/>
      <c r="U130" s="13"/>
      <c r="V130" s="13"/>
      <c r="W130" s="13"/>
    </row>
    <row r="131" spans="1:23" ht="15.75" customHeight="1" x14ac:dyDescent="0.3">
      <c r="A131" s="13"/>
      <c r="B131" s="13"/>
      <c r="C131" s="13"/>
      <c r="D131" s="159"/>
      <c r="E131" s="13"/>
      <c r="F131" s="159"/>
      <c r="G131" s="13"/>
      <c r="H131" s="13"/>
      <c r="I131" s="159"/>
      <c r="J131" s="13"/>
      <c r="K131" s="13"/>
      <c r="L131" s="13"/>
      <c r="M131" s="13"/>
      <c r="N131" s="13"/>
      <c r="O131" s="13"/>
      <c r="P131" s="13"/>
      <c r="Q131" s="13"/>
      <c r="R131" s="13"/>
      <c r="S131" s="13"/>
      <c r="T131" s="13"/>
      <c r="U131" s="13"/>
      <c r="V131" s="13"/>
      <c r="W131" s="13"/>
    </row>
    <row r="132" spans="1:23" ht="15.75" customHeight="1" x14ac:dyDescent="0.3">
      <c r="A132" s="13"/>
      <c r="B132" s="13"/>
      <c r="C132" s="13"/>
      <c r="D132" s="159"/>
      <c r="E132" s="13"/>
      <c r="F132" s="159"/>
      <c r="G132" s="13"/>
      <c r="H132" s="13"/>
      <c r="I132" s="159"/>
      <c r="J132" s="13"/>
      <c r="K132" s="13"/>
      <c r="L132" s="13"/>
      <c r="M132" s="13"/>
      <c r="N132" s="13"/>
      <c r="O132" s="13"/>
      <c r="P132" s="13"/>
      <c r="Q132" s="13"/>
      <c r="R132" s="13"/>
      <c r="S132" s="13"/>
      <c r="T132" s="13"/>
      <c r="U132" s="13"/>
      <c r="V132" s="13"/>
      <c r="W132" s="13"/>
    </row>
    <row r="133" spans="1:23" ht="15.75" customHeight="1" x14ac:dyDescent="0.3">
      <c r="A133" s="13"/>
      <c r="B133" s="13"/>
      <c r="C133" s="13"/>
      <c r="D133" s="159"/>
      <c r="E133" s="13"/>
      <c r="F133" s="159"/>
      <c r="G133" s="13"/>
      <c r="H133" s="13"/>
      <c r="I133" s="159"/>
      <c r="J133" s="13"/>
      <c r="K133" s="13"/>
      <c r="L133" s="13"/>
      <c r="M133" s="13"/>
      <c r="N133" s="13"/>
      <c r="O133" s="13"/>
      <c r="P133" s="13"/>
      <c r="Q133" s="13"/>
      <c r="R133" s="13"/>
      <c r="S133" s="13"/>
      <c r="T133" s="13"/>
      <c r="U133" s="13"/>
      <c r="V133" s="13"/>
      <c r="W133" s="13"/>
    </row>
    <row r="134" spans="1:23" ht="15.75" customHeight="1" x14ac:dyDescent="0.3">
      <c r="A134" s="13"/>
      <c r="B134" s="13"/>
      <c r="C134" s="13"/>
      <c r="D134" s="159"/>
      <c r="E134" s="13"/>
      <c r="F134" s="159"/>
      <c r="G134" s="13"/>
      <c r="H134" s="13"/>
      <c r="I134" s="159"/>
      <c r="J134" s="13"/>
      <c r="K134" s="13"/>
      <c r="L134" s="13"/>
      <c r="M134" s="13"/>
      <c r="N134" s="13"/>
      <c r="O134" s="13"/>
      <c r="P134" s="13"/>
      <c r="Q134" s="13"/>
      <c r="R134" s="13"/>
      <c r="S134" s="13"/>
      <c r="T134" s="13"/>
      <c r="U134" s="13"/>
      <c r="V134" s="13"/>
      <c r="W134" s="13"/>
    </row>
    <row r="135" spans="1:23" ht="15.75" customHeight="1" x14ac:dyDescent="0.3">
      <c r="A135" s="13"/>
      <c r="B135" s="13"/>
      <c r="C135" s="13"/>
      <c r="D135" s="159"/>
      <c r="E135" s="13"/>
      <c r="F135" s="159"/>
      <c r="G135" s="13"/>
      <c r="H135" s="13"/>
      <c r="I135" s="159"/>
      <c r="J135" s="13"/>
      <c r="K135" s="13"/>
      <c r="L135" s="13"/>
      <c r="M135" s="13"/>
      <c r="N135" s="13"/>
      <c r="O135" s="13"/>
      <c r="P135" s="13"/>
      <c r="Q135" s="13"/>
      <c r="R135" s="13"/>
      <c r="S135" s="13"/>
      <c r="T135" s="13"/>
      <c r="U135" s="13"/>
      <c r="V135" s="13"/>
      <c r="W135" s="13"/>
    </row>
    <row r="136" spans="1:23" ht="15.75" customHeight="1" x14ac:dyDescent="0.3">
      <c r="A136" s="13"/>
      <c r="B136" s="13"/>
      <c r="C136" s="13"/>
      <c r="D136" s="159"/>
      <c r="E136" s="13"/>
      <c r="F136" s="159"/>
      <c r="G136" s="13"/>
      <c r="H136" s="13"/>
      <c r="I136" s="159"/>
      <c r="J136" s="13"/>
      <c r="K136" s="13"/>
      <c r="L136" s="13"/>
      <c r="M136" s="13"/>
      <c r="N136" s="13"/>
      <c r="O136" s="13"/>
      <c r="P136" s="13"/>
      <c r="Q136" s="13"/>
      <c r="R136" s="13"/>
      <c r="S136" s="13"/>
      <c r="T136" s="13"/>
      <c r="U136" s="13"/>
      <c r="V136" s="13"/>
      <c r="W136" s="13"/>
    </row>
    <row r="137" spans="1:23" ht="15.75" customHeight="1" x14ac:dyDescent="0.3">
      <c r="A137" s="13"/>
      <c r="B137" s="13"/>
      <c r="C137" s="13"/>
      <c r="D137" s="159"/>
      <c r="E137" s="13"/>
      <c r="F137" s="159"/>
      <c r="G137" s="13"/>
      <c r="H137" s="13"/>
      <c r="I137" s="159"/>
      <c r="J137" s="13"/>
      <c r="K137" s="13"/>
      <c r="L137" s="13"/>
      <c r="M137" s="13"/>
      <c r="N137" s="13"/>
      <c r="O137" s="13"/>
      <c r="P137" s="13"/>
      <c r="Q137" s="13"/>
      <c r="R137" s="13"/>
      <c r="S137" s="13"/>
      <c r="T137" s="13"/>
      <c r="U137" s="13"/>
      <c r="V137" s="13"/>
      <c r="W137" s="13"/>
    </row>
    <row r="138" spans="1:23" ht="15.75" customHeight="1" x14ac:dyDescent="0.3">
      <c r="A138" s="13"/>
      <c r="B138" s="13"/>
      <c r="C138" s="13"/>
      <c r="D138" s="159"/>
      <c r="E138" s="13"/>
      <c r="F138" s="159"/>
      <c r="G138" s="13"/>
      <c r="H138" s="13"/>
      <c r="I138" s="159"/>
      <c r="J138" s="13"/>
      <c r="K138" s="13"/>
      <c r="L138" s="13"/>
      <c r="M138" s="13"/>
      <c r="N138" s="13"/>
      <c r="O138" s="13"/>
      <c r="P138" s="13"/>
      <c r="Q138" s="13"/>
      <c r="R138" s="13"/>
      <c r="S138" s="13"/>
      <c r="T138" s="13"/>
      <c r="U138" s="13"/>
      <c r="V138" s="13"/>
      <c r="W138" s="13"/>
    </row>
    <row r="139" spans="1:23" ht="15.75" customHeight="1" x14ac:dyDescent="0.3">
      <c r="A139" s="13"/>
      <c r="B139" s="13"/>
      <c r="C139" s="13"/>
      <c r="D139" s="159"/>
      <c r="E139" s="13"/>
      <c r="F139" s="159"/>
      <c r="G139" s="13"/>
      <c r="H139" s="13"/>
      <c r="I139" s="159"/>
      <c r="J139" s="13"/>
      <c r="K139" s="13"/>
      <c r="L139" s="13"/>
      <c r="M139" s="13"/>
      <c r="N139" s="13"/>
      <c r="O139" s="13"/>
      <c r="P139" s="13"/>
      <c r="Q139" s="13"/>
      <c r="R139" s="13"/>
      <c r="S139" s="13"/>
      <c r="T139" s="13"/>
      <c r="U139" s="13"/>
      <c r="V139" s="13"/>
      <c r="W139" s="13"/>
    </row>
    <row r="140" spans="1:23" ht="15.75" customHeight="1" x14ac:dyDescent="0.3">
      <c r="A140" s="13"/>
      <c r="B140" s="13"/>
      <c r="C140" s="13"/>
      <c r="D140" s="159"/>
      <c r="E140" s="13"/>
      <c r="F140" s="159"/>
      <c r="G140" s="13"/>
      <c r="H140" s="13"/>
      <c r="I140" s="159"/>
      <c r="J140" s="13"/>
      <c r="K140" s="13"/>
      <c r="L140" s="13"/>
      <c r="M140" s="13"/>
      <c r="N140" s="13"/>
      <c r="O140" s="13"/>
      <c r="P140" s="13"/>
      <c r="Q140" s="13"/>
      <c r="R140" s="13"/>
      <c r="S140" s="13"/>
      <c r="T140" s="13"/>
      <c r="U140" s="13"/>
      <c r="V140" s="13"/>
      <c r="W140" s="13"/>
    </row>
    <row r="141" spans="1:23" ht="15.75" customHeight="1" x14ac:dyDescent="0.3">
      <c r="A141" s="13"/>
      <c r="B141" s="13"/>
      <c r="C141" s="13"/>
      <c r="D141" s="159"/>
      <c r="E141" s="13"/>
      <c r="F141" s="159"/>
      <c r="G141" s="13"/>
      <c r="H141" s="13"/>
      <c r="I141" s="159"/>
      <c r="J141" s="13"/>
      <c r="K141" s="13"/>
      <c r="L141" s="13"/>
      <c r="M141" s="13"/>
      <c r="N141" s="13"/>
      <c r="O141" s="13"/>
      <c r="P141" s="13"/>
      <c r="Q141" s="13"/>
      <c r="R141" s="13"/>
      <c r="S141" s="13"/>
      <c r="T141" s="13"/>
      <c r="U141" s="13"/>
      <c r="V141" s="13"/>
      <c r="W141" s="13"/>
    </row>
    <row r="142" spans="1:23" ht="15.75" customHeight="1" x14ac:dyDescent="0.3">
      <c r="A142" s="13"/>
      <c r="B142" s="13"/>
      <c r="C142" s="13"/>
      <c r="D142" s="159"/>
      <c r="E142" s="13"/>
      <c r="F142" s="159"/>
      <c r="G142" s="13"/>
      <c r="H142" s="13"/>
      <c r="I142" s="159"/>
      <c r="J142" s="13"/>
      <c r="K142" s="13"/>
      <c r="L142" s="13"/>
      <c r="M142" s="13"/>
      <c r="N142" s="13"/>
      <c r="O142" s="13"/>
      <c r="P142" s="13"/>
      <c r="Q142" s="13"/>
      <c r="R142" s="13"/>
      <c r="S142" s="13"/>
      <c r="T142" s="13"/>
      <c r="U142" s="13"/>
      <c r="V142" s="13"/>
      <c r="W142" s="13"/>
    </row>
    <row r="143" spans="1:23" ht="15.75" customHeight="1" x14ac:dyDescent="0.3">
      <c r="A143" s="13"/>
      <c r="B143" s="13"/>
      <c r="C143" s="13"/>
      <c r="D143" s="159"/>
      <c r="E143" s="13"/>
      <c r="F143" s="159"/>
      <c r="G143" s="13"/>
      <c r="H143" s="13"/>
      <c r="I143" s="159"/>
      <c r="J143" s="13"/>
      <c r="K143" s="13"/>
      <c r="L143" s="13"/>
      <c r="M143" s="13"/>
      <c r="N143" s="13"/>
      <c r="O143" s="13"/>
      <c r="P143" s="13"/>
      <c r="Q143" s="13"/>
      <c r="R143" s="13"/>
      <c r="S143" s="13"/>
      <c r="T143" s="13"/>
      <c r="U143" s="13"/>
      <c r="V143" s="13"/>
      <c r="W143" s="13"/>
    </row>
    <row r="144" spans="1:23" ht="15.75" customHeight="1" x14ac:dyDescent="0.3">
      <c r="A144" s="13"/>
      <c r="B144" s="13"/>
      <c r="C144" s="13"/>
      <c r="D144" s="159"/>
      <c r="E144" s="13"/>
      <c r="F144" s="159"/>
      <c r="G144" s="13"/>
      <c r="H144" s="13"/>
      <c r="I144" s="159"/>
      <c r="J144" s="13"/>
      <c r="K144" s="13"/>
      <c r="L144" s="13"/>
      <c r="M144" s="13"/>
      <c r="N144" s="13"/>
      <c r="O144" s="13"/>
      <c r="P144" s="13"/>
      <c r="Q144" s="13"/>
      <c r="R144" s="13"/>
      <c r="S144" s="13"/>
      <c r="T144" s="13"/>
      <c r="U144" s="13"/>
      <c r="V144" s="13"/>
      <c r="W144" s="13"/>
    </row>
    <row r="145" spans="1:23" ht="15.75" customHeight="1" x14ac:dyDescent="0.3">
      <c r="A145" s="13"/>
      <c r="B145" s="13"/>
      <c r="C145" s="13"/>
      <c r="D145" s="159"/>
      <c r="E145" s="13"/>
      <c r="F145" s="159"/>
      <c r="G145" s="13"/>
      <c r="H145" s="13"/>
      <c r="I145" s="159"/>
      <c r="J145" s="13"/>
      <c r="K145" s="13"/>
      <c r="L145" s="13"/>
      <c r="M145" s="13"/>
      <c r="N145" s="13"/>
      <c r="O145" s="13"/>
      <c r="P145" s="13"/>
      <c r="Q145" s="13"/>
      <c r="R145" s="13"/>
      <c r="S145" s="13"/>
      <c r="T145" s="13"/>
      <c r="U145" s="13"/>
      <c r="V145" s="13"/>
      <c r="W145" s="13"/>
    </row>
    <row r="146" spans="1:23" ht="15.75" customHeight="1" x14ac:dyDescent="0.3">
      <c r="A146" s="13"/>
      <c r="B146" s="13"/>
      <c r="C146" s="13"/>
      <c r="D146" s="159"/>
      <c r="E146" s="13"/>
      <c r="F146" s="159"/>
      <c r="G146" s="13"/>
      <c r="H146" s="13"/>
      <c r="I146" s="159"/>
      <c r="J146" s="13"/>
      <c r="K146" s="13"/>
      <c r="L146" s="13"/>
      <c r="M146" s="13"/>
      <c r="N146" s="13"/>
      <c r="O146" s="13"/>
      <c r="P146" s="13"/>
      <c r="Q146" s="13"/>
      <c r="R146" s="13"/>
      <c r="S146" s="13"/>
      <c r="T146" s="13"/>
      <c r="U146" s="13"/>
      <c r="V146" s="13"/>
      <c r="W146" s="13"/>
    </row>
    <row r="147" spans="1:23" ht="15.75" customHeight="1" x14ac:dyDescent="0.3">
      <c r="A147" s="13"/>
      <c r="B147" s="13"/>
      <c r="C147" s="13"/>
      <c r="D147" s="159"/>
      <c r="E147" s="13"/>
      <c r="F147" s="159"/>
      <c r="G147" s="13"/>
      <c r="H147" s="13"/>
      <c r="I147" s="159"/>
      <c r="J147" s="13"/>
      <c r="K147" s="13"/>
      <c r="L147" s="13"/>
      <c r="M147" s="13"/>
      <c r="N147" s="13"/>
      <c r="O147" s="13"/>
      <c r="P147" s="13"/>
      <c r="Q147" s="13"/>
      <c r="R147" s="13"/>
      <c r="S147" s="13"/>
      <c r="T147" s="13"/>
      <c r="U147" s="13"/>
      <c r="V147" s="13"/>
      <c r="W147" s="13"/>
    </row>
    <row r="148" spans="1:23" ht="15.75" customHeight="1" x14ac:dyDescent="0.3">
      <c r="A148" s="13"/>
      <c r="B148" s="13"/>
      <c r="C148" s="13"/>
      <c r="D148" s="159"/>
      <c r="E148" s="13"/>
      <c r="F148" s="159"/>
      <c r="G148" s="13"/>
      <c r="H148" s="13"/>
      <c r="I148" s="159"/>
      <c r="J148" s="13"/>
      <c r="K148" s="13"/>
      <c r="L148" s="13"/>
      <c r="M148" s="13"/>
      <c r="N148" s="13"/>
      <c r="O148" s="13"/>
      <c r="P148" s="13"/>
      <c r="Q148" s="13"/>
      <c r="R148" s="13"/>
      <c r="S148" s="13"/>
      <c r="T148" s="13"/>
      <c r="U148" s="13"/>
      <c r="V148" s="13"/>
      <c r="W148" s="13"/>
    </row>
    <row r="149" spans="1:23" ht="15.75" customHeight="1" x14ac:dyDescent="0.3">
      <c r="A149" s="13"/>
      <c r="B149" s="13"/>
      <c r="C149" s="13"/>
      <c r="D149" s="159"/>
      <c r="E149" s="13"/>
      <c r="F149" s="159"/>
      <c r="G149" s="13"/>
      <c r="H149" s="13"/>
      <c r="I149" s="159"/>
      <c r="J149" s="13"/>
      <c r="K149" s="13"/>
      <c r="L149" s="13"/>
      <c r="M149" s="13"/>
      <c r="N149" s="13"/>
      <c r="O149" s="13"/>
      <c r="P149" s="13"/>
      <c r="Q149" s="13"/>
      <c r="R149" s="13"/>
      <c r="S149" s="13"/>
      <c r="T149" s="13"/>
      <c r="U149" s="13"/>
      <c r="V149" s="13"/>
      <c r="W149" s="13"/>
    </row>
    <row r="150" spans="1:23" ht="15.75" customHeight="1" x14ac:dyDescent="0.3">
      <c r="A150" s="13"/>
      <c r="B150" s="13"/>
      <c r="C150" s="13"/>
      <c r="D150" s="159"/>
      <c r="E150" s="13"/>
      <c r="F150" s="159"/>
      <c r="G150" s="13"/>
      <c r="H150" s="13"/>
      <c r="I150" s="159"/>
      <c r="J150" s="13"/>
      <c r="K150" s="13"/>
      <c r="L150" s="13"/>
      <c r="M150" s="13"/>
      <c r="N150" s="13"/>
      <c r="O150" s="13"/>
      <c r="P150" s="13"/>
      <c r="Q150" s="13"/>
      <c r="R150" s="13"/>
      <c r="S150" s="13"/>
      <c r="T150" s="13"/>
      <c r="U150" s="13"/>
      <c r="V150" s="13"/>
      <c r="W150" s="13"/>
    </row>
    <row r="151" spans="1:23" ht="15.75" customHeight="1" x14ac:dyDescent="0.3">
      <c r="A151" s="13"/>
      <c r="B151" s="13"/>
      <c r="C151" s="13"/>
      <c r="D151" s="159"/>
      <c r="E151" s="13"/>
      <c r="F151" s="159"/>
      <c r="G151" s="13"/>
      <c r="H151" s="13"/>
      <c r="I151" s="159"/>
      <c r="J151" s="13"/>
      <c r="K151" s="13"/>
      <c r="L151" s="13"/>
      <c r="M151" s="13"/>
      <c r="N151" s="13"/>
      <c r="O151" s="13"/>
      <c r="P151" s="13"/>
      <c r="Q151" s="13"/>
      <c r="R151" s="13"/>
      <c r="S151" s="13"/>
      <c r="T151" s="13"/>
      <c r="U151" s="13"/>
      <c r="V151" s="13"/>
      <c r="W151" s="13"/>
    </row>
    <row r="152" spans="1:23" ht="15.75" customHeight="1" x14ac:dyDescent="0.3">
      <c r="A152" s="13"/>
      <c r="B152" s="13"/>
      <c r="C152" s="13"/>
      <c r="D152" s="159"/>
      <c r="E152" s="13"/>
      <c r="F152" s="159"/>
      <c r="G152" s="13"/>
      <c r="H152" s="13"/>
      <c r="I152" s="159"/>
      <c r="J152" s="13"/>
      <c r="K152" s="13"/>
      <c r="L152" s="13"/>
      <c r="M152" s="13"/>
      <c r="N152" s="13"/>
      <c r="O152" s="13"/>
      <c r="P152" s="13"/>
      <c r="Q152" s="13"/>
      <c r="R152" s="13"/>
      <c r="S152" s="13"/>
      <c r="T152" s="13"/>
      <c r="U152" s="13"/>
      <c r="V152" s="13"/>
      <c r="W152" s="13"/>
    </row>
    <row r="153" spans="1:23" ht="15.75" customHeight="1" x14ac:dyDescent="0.3">
      <c r="A153" s="13"/>
      <c r="B153" s="13"/>
      <c r="C153" s="13"/>
      <c r="D153" s="159"/>
      <c r="E153" s="13"/>
      <c r="F153" s="159"/>
      <c r="G153" s="13"/>
      <c r="H153" s="13"/>
      <c r="I153" s="159"/>
      <c r="J153" s="13"/>
      <c r="K153" s="13"/>
      <c r="L153" s="13"/>
      <c r="M153" s="13"/>
      <c r="N153" s="13"/>
      <c r="O153" s="13"/>
      <c r="P153" s="13"/>
      <c r="Q153" s="13"/>
      <c r="R153" s="13"/>
      <c r="S153" s="13"/>
      <c r="T153" s="13"/>
      <c r="U153" s="13"/>
      <c r="V153" s="13"/>
      <c r="W153" s="13"/>
    </row>
    <row r="154" spans="1:23" ht="15.75" customHeight="1" x14ac:dyDescent="0.3">
      <c r="A154" s="13"/>
      <c r="B154" s="13"/>
      <c r="C154" s="13"/>
      <c r="D154" s="159"/>
      <c r="E154" s="13"/>
      <c r="F154" s="159"/>
      <c r="G154" s="13"/>
      <c r="H154" s="13"/>
      <c r="I154" s="159"/>
      <c r="J154" s="13"/>
      <c r="K154" s="13"/>
      <c r="L154" s="13"/>
      <c r="M154" s="13"/>
      <c r="N154" s="13"/>
      <c r="O154" s="13"/>
      <c r="P154" s="13"/>
      <c r="Q154" s="13"/>
      <c r="R154" s="13"/>
      <c r="S154" s="13"/>
      <c r="T154" s="13"/>
      <c r="U154" s="13"/>
      <c r="V154" s="13"/>
      <c r="W154" s="13"/>
    </row>
    <row r="155" spans="1:23" ht="15.75" customHeight="1" x14ac:dyDescent="0.3">
      <c r="A155" s="13"/>
      <c r="B155" s="13"/>
      <c r="C155" s="13"/>
      <c r="D155" s="159"/>
      <c r="E155" s="13"/>
      <c r="F155" s="159"/>
      <c r="G155" s="13"/>
      <c r="H155" s="13"/>
      <c r="I155" s="159"/>
      <c r="J155" s="13"/>
      <c r="K155" s="13"/>
      <c r="L155" s="13"/>
      <c r="M155" s="13"/>
      <c r="N155" s="13"/>
      <c r="O155" s="13"/>
      <c r="P155" s="13"/>
      <c r="Q155" s="13"/>
      <c r="R155" s="13"/>
      <c r="S155" s="13"/>
      <c r="T155" s="13"/>
      <c r="U155" s="13"/>
      <c r="V155" s="13"/>
      <c r="W155" s="13"/>
    </row>
    <row r="156" spans="1:23" ht="15.75" customHeight="1" x14ac:dyDescent="0.3">
      <c r="A156" s="13"/>
      <c r="B156" s="13"/>
      <c r="C156" s="13"/>
      <c r="D156" s="159"/>
      <c r="E156" s="13"/>
      <c r="F156" s="159"/>
      <c r="G156" s="13"/>
      <c r="H156" s="13"/>
      <c r="I156" s="159"/>
      <c r="J156" s="13"/>
      <c r="K156" s="13"/>
      <c r="L156" s="13"/>
      <c r="M156" s="13"/>
      <c r="N156" s="13"/>
      <c r="O156" s="13"/>
      <c r="P156" s="13"/>
      <c r="Q156" s="13"/>
      <c r="R156" s="13"/>
      <c r="S156" s="13"/>
      <c r="T156" s="13"/>
      <c r="U156" s="13"/>
      <c r="V156" s="13"/>
      <c r="W156" s="13"/>
    </row>
    <row r="157" spans="1:23" ht="15.75" customHeight="1" x14ac:dyDescent="0.3">
      <c r="A157" s="13"/>
      <c r="B157" s="13"/>
      <c r="C157" s="13"/>
      <c r="D157" s="159"/>
      <c r="E157" s="13"/>
      <c r="F157" s="159"/>
      <c r="G157" s="13"/>
      <c r="H157" s="13"/>
      <c r="I157" s="159"/>
      <c r="J157" s="13"/>
      <c r="K157" s="13"/>
      <c r="L157" s="13"/>
      <c r="M157" s="13"/>
      <c r="N157" s="13"/>
      <c r="O157" s="13"/>
      <c r="P157" s="13"/>
      <c r="Q157" s="13"/>
      <c r="R157" s="13"/>
      <c r="S157" s="13"/>
      <c r="T157" s="13"/>
      <c r="U157" s="13"/>
      <c r="V157" s="13"/>
      <c r="W157" s="13"/>
    </row>
    <row r="158" spans="1:23" ht="15.75" customHeight="1" x14ac:dyDescent="0.3">
      <c r="A158" s="13"/>
      <c r="B158" s="13"/>
      <c r="C158" s="13"/>
      <c r="D158" s="159"/>
      <c r="E158" s="13"/>
      <c r="F158" s="159"/>
      <c r="G158" s="13"/>
      <c r="H158" s="13"/>
      <c r="I158" s="159"/>
      <c r="J158" s="13"/>
      <c r="K158" s="13"/>
      <c r="L158" s="13"/>
      <c r="M158" s="13"/>
      <c r="N158" s="13"/>
      <c r="O158" s="13"/>
      <c r="P158" s="13"/>
      <c r="Q158" s="13"/>
      <c r="R158" s="13"/>
      <c r="S158" s="13"/>
      <c r="T158" s="13"/>
      <c r="U158" s="13"/>
      <c r="V158" s="13"/>
      <c r="W158" s="13"/>
    </row>
    <row r="159" spans="1:23" ht="15.75" customHeight="1" x14ac:dyDescent="0.3">
      <c r="A159" s="13"/>
      <c r="B159" s="13"/>
      <c r="C159" s="13"/>
      <c r="D159" s="159"/>
      <c r="E159" s="13"/>
      <c r="F159" s="159"/>
      <c r="G159" s="13"/>
      <c r="H159" s="13"/>
      <c r="I159" s="159"/>
      <c r="J159" s="13"/>
      <c r="K159" s="13"/>
      <c r="L159" s="13"/>
      <c r="M159" s="13"/>
      <c r="N159" s="13"/>
      <c r="O159" s="13"/>
      <c r="P159" s="13"/>
      <c r="Q159" s="13"/>
      <c r="R159" s="13"/>
      <c r="S159" s="13"/>
      <c r="T159" s="13"/>
      <c r="U159" s="13"/>
      <c r="V159" s="13"/>
      <c r="W159" s="13"/>
    </row>
    <row r="160" spans="1:23" ht="15.75" customHeight="1" x14ac:dyDescent="0.3">
      <c r="A160" s="13"/>
      <c r="B160" s="13"/>
      <c r="C160" s="13"/>
      <c r="D160" s="159"/>
      <c r="E160" s="13"/>
      <c r="F160" s="159"/>
      <c r="G160" s="13"/>
      <c r="H160" s="13"/>
      <c r="I160" s="159"/>
      <c r="J160" s="13"/>
      <c r="K160" s="13"/>
      <c r="L160" s="13"/>
      <c r="M160" s="13"/>
      <c r="N160" s="13"/>
      <c r="O160" s="13"/>
      <c r="P160" s="13"/>
      <c r="Q160" s="13"/>
      <c r="R160" s="13"/>
      <c r="S160" s="13"/>
      <c r="T160" s="13"/>
      <c r="U160" s="13"/>
      <c r="V160" s="13"/>
      <c r="W160" s="13"/>
    </row>
    <row r="161" spans="1:23" ht="15.75" customHeight="1" x14ac:dyDescent="0.3">
      <c r="A161" s="13"/>
      <c r="B161" s="13"/>
      <c r="C161" s="13"/>
      <c r="D161" s="159"/>
      <c r="E161" s="13"/>
      <c r="F161" s="159"/>
      <c r="G161" s="13"/>
      <c r="H161" s="13"/>
      <c r="I161" s="159"/>
      <c r="J161" s="13"/>
      <c r="K161" s="13"/>
      <c r="L161" s="13"/>
      <c r="M161" s="13"/>
      <c r="N161" s="13"/>
      <c r="O161" s="13"/>
      <c r="P161" s="13"/>
      <c r="Q161" s="13"/>
      <c r="R161" s="13"/>
      <c r="S161" s="13"/>
      <c r="T161" s="13"/>
      <c r="U161" s="13"/>
      <c r="V161" s="13"/>
      <c r="W161" s="13"/>
    </row>
    <row r="162" spans="1:23" ht="15.75" customHeight="1" x14ac:dyDescent="0.3">
      <c r="A162" s="13"/>
      <c r="B162" s="13"/>
      <c r="C162" s="13"/>
      <c r="D162" s="159"/>
      <c r="E162" s="13"/>
      <c r="F162" s="159"/>
      <c r="G162" s="13"/>
      <c r="H162" s="13"/>
      <c r="I162" s="159"/>
      <c r="J162" s="13"/>
      <c r="K162" s="13"/>
      <c r="L162" s="13"/>
      <c r="M162" s="13"/>
      <c r="N162" s="13"/>
      <c r="O162" s="13"/>
      <c r="P162" s="13"/>
      <c r="Q162" s="13"/>
      <c r="R162" s="13"/>
      <c r="S162" s="13"/>
      <c r="T162" s="13"/>
      <c r="U162" s="13"/>
      <c r="V162" s="13"/>
      <c r="W162" s="13"/>
    </row>
    <row r="163" spans="1:23" ht="15.75" customHeight="1" x14ac:dyDescent="0.3">
      <c r="A163" s="13"/>
      <c r="B163" s="13"/>
      <c r="C163" s="13"/>
      <c r="D163" s="159"/>
      <c r="E163" s="13"/>
      <c r="F163" s="159"/>
      <c r="G163" s="13"/>
      <c r="H163" s="13"/>
      <c r="I163" s="159"/>
      <c r="J163" s="13"/>
      <c r="K163" s="13"/>
      <c r="L163" s="13"/>
      <c r="M163" s="13"/>
      <c r="N163" s="13"/>
      <c r="O163" s="13"/>
      <c r="P163" s="13"/>
      <c r="Q163" s="13"/>
      <c r="R163" s="13"/>
      <c r="S163" s="13"/>
      <c r="T163" s="13"/>
      <c r="U163" s="13"/>
      <c r="V163" s="13"/>
      <c r="W163" s="13"/>
    </row>
    <row r="164" spans="1:23" ht="15.75" customHeight="1" x14ac:dyDescent="0.3">
      <c r="A164" s="13"/>
      <c r="B164" s="13"/>
      <c r="C164" s="13"/>
      <c r="D164" s="159"/>
      <c r="E164" s="13"/>
      <c r="F164" s="159"/>
      <c r="G164" s="13"/>
      <c r="H164" s="13"/>
      <c r="I164" s="159"/>
      <c r="J164" s="13"/>
      <c r="K164" s="13"/>
      <c r="L164" s="13"/>
      <c r="M164" s="13"/>
      <c r="N164" s="13"/>
      <c r="O164" s="13"/>
      <c r="P164" s="13"/>
      <c r="Q164" s="13"/>
      <c r="R164" s="13"/>
      <c r="S164" s="13"/>
      <c r="T164" s="13"/>
      <c r="U164" s="13"/>
      <c r="V164" s="13"/>
      <c r="W164" s="13"/>
    </row>
    <row r="165" spans="1:23" ht="15.75" customHeight="1" x14ac:dyDescent="0.3">
      <c r="A165" s="13"/>
      <c r="B165" s="13"/>
      <c r="C165" s="13"/>
      <c r="D165" s="159"/>
      <c r="E165" s="13"/>
      <c r="F165" s="159"/>
      <c r="G165" s="13"/>
      <c r="H165" s="13"/>
      <c r="I165" s="159"/>
      <c r="J165" s="13"/>
      <c r="K165" s="13"/>
      <c r="L165" s="13"/>
      <c r="M165" s="13"/>
      <c r="N165" s="13"/>
      <c r="O165" s="13"/>
      <c r="P165" s="13"/>
      <c r="Q165" s="13"/>
      <c r="R165" s="13"/>
      <c r="S165" s="13"/>
      <c r="T165" s="13"/>
      <c r="U165" s="13"/>
      <c r="V165" s="13"/>
      <c r="W165" s="13"/>
    </row>
    <row r="166" spans="1:23" ht="15.75" customHeight="1" x14ac:dyDescent="0.3">
      <c r="A166" s="13"/>
      <c r="B166" s="13"/>
      <c r="C166" s="13"/>
      <c r="D166" s="159"/>
      <c r="E166" s="13"/>
      <c r="F166" s="159"/>
      <c r="G166" s="13"/>
      <c r="H166" s="13"/>
      <c r="I166" s="159"/>
      <c r="J166" s="13"/>
      <c r="K166" s="13"/>
      <c r="L166" s="13"/>
      <c r="M166" s="13"/>
      <c r="N166" s="13"/>
      <c r="O166" s="13"/>
      <c r="P166" s="13"/>
      <c r="Q166" s="13"/>
      <c r="R166" s="13"/>
      <c r="S166" s="13"/>
      <c r="T166" s="13"/>
      <c r="U166" s="13"/>
      <c r="V166" s="13"/>
      <c r="W166" s="13"/>
    </row>
    <row r="167" spans="1:23" ht="15.75" customHeight="1" x14ac:dyDescent="0.3">
      <c r="A167" s="13"/>
      <c r="B167" s="13"/>
      <c r="C167" s="13"/>
      <c r="D167" s="159"/>
      <c r="E167" s="13"/>
      <c r="F167" s="159"/>
      <c r="G167" s="13"/>
      <c r="H167" s="13"/>
      <c r="I167" s="159"/>
      <c r="J167" s="13"/>
      <c r="K167" s="13"/>
      <c r="L167" s="13"/>
      <c r="M167" s="13"/>
      <c r="N167" s="13"/>
      <c r="O167" s="13"/>
      <c r="P167" s="13"/>
      <c r="Q167" s="13"/>
      <c r="R167" s="13"/>
      <c r="S167" s="13"/>
      <c r="T167" s="13"/>
      <c r="U167" s="13"/>
      <c r="V167" s="13"/>
      <c r="W167" s="13"/>
    </row>
    <row r="168" spans="1:23" ht="15.75" customHeight="1" x14ac:dyDescent="0.3">
      <c r="A168" s="13"/>
      <c r="B168" s="13"/>
      <c r="C168" s="13"/>
      <c r="D168" s="159"/>
      <c r="E168" s="13"/>
      <c r="F168" s="159"/>
      <c r="G168" s="13"/>
      <c r="H168" s="13"/>
      <c r="I168" s="159"/>
      <c r="J168" s="13"/>
      <c r="K168" s="13"/>
      <c r="L168" s="13"/>
      <c r="M168" s="13"/>
      <c r="N168" s="13"/>
      <c r="O168" s="13"/>
      <c r="P168" s="13"/>
      <c r="Q168" s="13"/>
      <c r="R168" s="13"/>
      <c r="S168" s="13"/>
      <c r="T168" s="13"/>
      <c r="U168" s="13"/>
      <c r="V168" s="13"/>
      <c r="W168" s="13"/>
    </row>
    <row r="169" spans="1:23" ht="15.75" customHeight="1" x14ac:dyDescent="0.3">
      <c r="A169" s="13"/>
      <c r="B169" s="13"/>
      <c r="C169" s="13"/>
      <c r="D169" s="159"/>
      <c r="E169" s="13"/>
      <c r="F169" s="159"/>
      <c r="G169" s="13"/>
      <c r="H169" s="13"/>
      <c r="I169" s="159"/>
      <c r="J169" s="13"/>
      <c r="K169" s="13"/>
      <c r="L169" s="13"/>
      <c r="M169" s="13"/>
      <c r="N169" s="13"/>
      <c r="O169" s="13"/>
      <c r="P169" s="13"/>
      <c r="Q169" s="13"/>
      <c r="R169" s="13"/>
      <c r="S169" s="13"/>
      <c r="T169" s="13"/>
      <c r="U169" s="13"/>
      <c r="V169" s="13"/>
      <c r="W169" s="13"/>
    </row>
    <row r="170" spans="1:23" ht="15.75" customHeight="1" x14ac:dyDescent="0.3">
      <c r="A170" s="13"/>
      <c r="B170" s="13"/>
      <c r="C170" s="13"/>
      <c r="D170" s="159"/>
      <c r="E170" s="13"/>
      <c r="F170" s="159"/>
      <c r="G170" s="13"/>
      <c r="H170" s="13"/>
      <c r="I170" s="159"/>
      <c r="J170" s="13"/>
      <c r="K170" s="13"/>
      <c r="L170" s="13"/>
      <c r="M170" s="13"/>
      <c r="N170" s="13"/>
      <c r="O170" s="13"/>
      <c r="P170" s="13"/>
      <c r="Q170" s="13"/>
      <c r="R170" s="13"/>
      <c r="S170" s="13"/>
      <c r="T170" s="13"/>
      <c r="U170" s="13"/>
      <c r="V170" s="13"/>
      <c r="W170" s="13"/>
    </row>
    <row r="171" spans="1:23" ht="15.75" customHeight="1" x14ac:dyDescent="0.3">
      <c r="A171" s="13"/>
      <c r="B171" s="13"/>
      <c r="C171" s="13"/>
      <c r="D171" s="159"/>
      <c r="E171" s="13"/>
      <c r="F171" s="159"/>
      <c r="G171" s="13"/>
      <c r="H171" s="13"/>
      <c r="I171" s="159"/>
      <c r="J171" s="13"/>
      <c r="K171" s="13"/>
      <c r="L171" s="13"/>
      <c r="M171" s="13"/>
      <c r="N171" s="13"/>
      <c r="O171" s="13"/>
      <c r="P171" s="13"/>
      <c r="Q171" s="13"/>
      <c r="R171" s="13"/>
      <c r="S171" s="13"/>
      <c r="T171" s="13"/>
      <c r="U171" s="13"/>
      <c r="V171" s="13"/>
      <c r="W171" s="13"/>
    </row>
    <row r="172" spans="1:23" ht="15.75" customHeight="1" x14ac:dyDescent="0.3">
      <c r="A172" s="13"/>
      <c r="B172" s="13"/>
      <c r="C172" s="13"/>
      <c r="D172" s="159"/>
      <c r="E172" s="13"/>
      <c r="F172" s="159"/>
      <c r="G172" s="13"/>
      <c r="H172" s="13"/>
      <c r="I172" s="159"/>
      <c r="J172" s="13"/>
      <c r="K172" s="13"/>
      <c r="L172" s="13"/>
      <c r="M172" s="13"/>
      <c r="N172" s="13"/>
      <c r="O172" s="13"/>
      <c r="P172" s="13"/>
      <c r="Q172" s="13"/>
      <c r="R172" s="13"/>
      <c r="S172" s="13"/>
      <c r="T172" s="13"/>
      <c r="U172" s="13"/>
      <c r="V172" s="13"/>
      <c r="W172" s="13"/>
    </row>
    <row r="173" spans="1:23" ht="15.75" customHeight="1" x14ac:dyDescent="0.3">
      <c r="A173" s="13"/>
      <c r="B173" s="13"/>
      <c r="C173" s="13"/>
      <c r="D173" s="159"/>
      <c r="E173" s="13"/>
      <c r="F173" s="159"/>
      <c r="G173" s="13"/>
      <c r="H173" s="13"/>
      <c r="I173" s="159"/>
      <c r="J173" s="13"/>
      <c r="K173" s="13"/>
      <c r="L173" s="13"/>
      <c r="M173" s="13"/>
      <c r="N173" s="13"/>
      <c r="O173" s="13"/>
      <c r="P173" s="13"/>
      <c r="Q173" s="13"/>
      <c r="R173" s="13"/>
      <c r="S173" s="13"/>
      <c r="T173" s="13"/>
      <c r="U173" s="13"/>
      <c r="V173" s="13"/>
      <c r="W173" s="13"/>
    </row>
    <row r="174" spans="1:23" ht="15.75" customHeight="1" x14ac:dyDescent="0.3">
      <c r="A174" s="13"/>
      <c r="B174" s="13"/>
      <c r="C174" s="13"/>
      <c r="D174" s="159"/>
      <c r="E174" s="13"/>
      <c r="F174" s="159"/>
      <c r="G174" s="13"/>
      <c r="H174" s="13"/>
      <c r="I174" s="159"/>
      <c r="J174" s="13"/>
      <c r="K174" s="13"/>
      <c r="L174" s="13"/>
      <c r="M174" s="13"/>
      <c r="N174" s="13"/>
      <c r="O174" s="13"/>
      <c r="P174" s="13"/>
      <c r="Q174" s="13"/>
      <c r="R174" s="13"/>
      <c r="S174" s="13"/>
      <c r="T174" s="13"/>
      <c r="U174" s="13"/>
      <c r="V174" s="13"/>
      <c r="W174" s="13"/>
    </row>
    <row r="175" spans="1:23" ht="15.75" customHeight="1" x14ac:dyDescent="0.3">
      <c r="A175" s="13"/>
      <c r="B175" s="13"/>
      <c r="C175" s="13"/>
      <c r="D175" s="159"/>
      <c r="E175" s="13"/>
      <c r="F175" s="159"/>
      <c r="G175" s="13"/>
      <c r="H175" s="13"/>
      <c r="I175" s="159"/>
      <c r="J175" s="13"/>
      <c r="K175" s="13"/>
      <c r="L175" s="13"/>
      <c r="M175" s="13"/>
      <c r="N175" s="13"/>
      <c r="O175" s="13"/>
      <c r="P175" s="13"/>
      <c r="Q175" s="13"/>
      <c r="R175" s="13"/>
      <c r="S175" s="13"/>
      <c r="T175" s="13"/>
      <c r="U175" s="13"/>
      <c r="V175" s="13"/>
      <c r="W175" s="13"/>
    </row>
    <row r="176" spans="1:23" ht="15.75" customHeight="1" x14ac:dyDescent="0.3">
      <c r="A176" s="13"/>
      <c r="B176" s="13"/>
      <c r="C176" s="13"/>
      <c r="D176" s="159"/>
      <c r="E176" s="13"/>
      <c r="F176" s="159"/>
      <c r="G176" s="13"/>
      <c r="H176" s="13"/>
      <c r="I176" s="159"/>
      <c r="J176" s="13"/>
      <c r="K176" s="13"/>
      <c r="L176" s="13"/>
      <c r="M176" s="13"/>
      <c r="N176" s="13"/>
      <c r="O176" s="13"/>
      <c r="P176" s="13"/>
      <c r="Q176" s="13"/>
      <c r="R176" s="13"/>
      <c r="S176" s="13"/>
      <c r="T176" s="13"/>
      <c r="U176" s="13"/>
      <c r="V176" s="13"/>
      <c r="W176" s="13"/>
    </row>
    <row r="177" spans="1:23" ht="15.75" customHeight="1" x14ac:dyDescent="0.3">
      <c r="A177" s="13"/>
      <c r="B177" s="13"/>
      <c r="C177" s="13"/>
      <c r="D177" s="159"/>
      <c r="E177" s="13"/>
      <c r="F177" s="159"/>
      <c r="G177" s="13"/>
      <c r="H177" s="13"/>
      <c r="I177" s="159"/>
      <c r="J177" s="13"/>
      <c r="K177" s="13"/>
      <c r="L177" s="13"/>
      <c r="M177" s="13"/>
      <c r="N177" s="13"/>
      <c r="O177" s="13"/>
      <c r="P177" s="13"/>
      <c r="Q177" s="13"/>
      <c r="R177" s="13"/>
      <c r="S177" s="13"/>
      <c r="T177" s="13"/>
      <c r="U177" s="13"/>
      <c r="V177" s="13"/>
      <c r="W177" s="13"/>
    </row>
    <row r="178" spans="1:23" ht="15.75" customHeight="1" x14ac:dyDescent="0.3">
      <c r="A178" s="13"/>
      <c r="B178" s="13"/>
      <c r="C178" s="13"/>
      <c r="D178" s="159"/>
      <c r="E178" s="13"/>
      <c r="F178" s="159"/>
      <c r="G178" s="13"/>
      <c r="H178" s="13"/>
      <c r="I178" s="159"/>
      <c r="J178" s="13"/>
      <c r="K178" s="13"/>
      <c r="L178" s="13"/>
      <c r="M178" s="13"/>
      <c r="N178" s="13"/>
      <c r="O178" s="13"/>
      <c r="P178" s="13"/>
      <c r="Q178" s="13"/>
      <c r="R178" s="13"/>
      <c r="S178" s="13"/>
      <c r="T178" s="13"/>
      <c r="U178" s="13"/>
      <c r="V178" s="13"/>
      <c r="W178" s="13"/>
    </row>
    <row r="179" spans="1:23" ht="15.75" customHeight="1" x14ac:dyDescent="0.3">
      <c r="A179" s="13"/>
      <c r="B179" s="13"/>
      <c r="C179" s="13"/>
      <c r="D179" s="159"/>
      <c r="E179" s="13"/>
      <c r="F179" s="159"/>
      <c r="G179" s="13"/>
      <c r="H179" s="13"/>
      <c r="I179" s="159"/>
      <c r="J179" s="13"/>
      <c r="K179" s="13"/>
      <c r="L179" s="13"/>
      <c r="M179" s="13"/>
      <c r="N179" s="13"/>
      <c r="O179" s="13"/>
      <c r="P179" s="13"/>
      <c r="Q179" s="13"/>
      <c r="R179" s="13"/>
      <c r="S179" s="13"/>
      <c r="T179" s="13"/>
      <c r="U179" s="13"/>
      <c r="V179" s="13"/>
      <c r="W179" s="13"/>
    </row>
    <row r="180" spans="1:23" ht="15.75" customHeight="1" x14ac:dyDescent="0.3">
      <c r="A180" s="13"/>
      <c r="B180" s="13"/>
      <c r="C180" s="13"/>
      <c r="D180" s="159"/>
      <c r="E180" s="13"/>
      <c r="F180" s="159"/>
      <c r="G180" s="13"/>
      <c r="H180" s="13"/>
      <c r="I180" s="159"/>
      <c r="J180" s="13"/>
      <c r="K180" s="13"/>
      <c r="L180" s="13"/>
      <c r="M180" s="13"/>
      <c r="N180" s="13"/>
      <c r="O180" s="13"/>
      <c r="P180" s="13"/>
      <c r="Q180" s="13"/>
      <c r="R180" s="13"/>
      <c r="S180" s="13"/>
      <c r="T180" s="13"/>
      <c r="U180" s="13"/>
      <c r="V180" s="13"/>
      <c r="W180" s="13"/>
    </row>
    <row r="181" spans="1:23" ht="15.75" customHeight="1" x14ac:dyDescent="0.3">
      <c r="A181" s="13"/>
      <c r="B181" s="13"/>
      <c r="C181" s="13"/>
      <c r="D181" s="159"/>
      <c r="E181" s="13"/>
      <c r="F181" s="159"/>
      <c r="G181" s="13"/>
      <c r="H181" s="13"/>
      <c r="I181" s="159"/>
      <c r="J181" s="13"/>
      <c r="K181" s="13"/>
      <c r="L181" s="13"/>
      <c r="M181" s="13"/>
      <c r="N181" s="13"/>
      <c r="O181" s="13"/>
      <c r="P181" s="13"/>
      <c r="Q181" s="13"/>
      <c r="R181" s="13"/>
      <c r="S181" s="13"/>
      <c r="T181" s="13"/>
      <c r="U181" s="13"/>
      <c r="V181" s="13"/>
      <c r="W181" s="13"/>
    </row>
    <row r="182" spans="1:23" ht="15.75" customHeight="1" x14ac:dyDescent="0.3">
      <c r="A182" s="13"/>
      <c r="B182" s="13"/>
      <c r="C182" s="13"/>
      <c r="D182" s="159"/>
      <c r="E182" s="13"/>
      <c r="F182" s="159"/>
      <c r="G182" s="13"/>
      <c r="H182" s="13"/>
      <c r="I182" s="159"/>
      <c r="J182" s="13"/>
      <c r="K182" s="13"/>
      <c r="L182" s="13"/>
      <c r="M182" s="13"/>
      <c r="N182" s="13"/>
      <c r="O182" s="13"/>
      <c r="P182" s="13"/>
      <c r="Q182" s="13"/>
      <c r="R182" s="13"/>
      <c r="S182" s="13"/>
      <c r="T182" s="13"/>
      <c r="U182" s="13"/>
      <c r="V182" s="13"/>
      <c r="W182" s="13"/>
    </row>
    <row r="183" spans="1:23" ht="15.75" customHeight="1" x14ac:dyDescent="0.3">
      <c r="A183" s="13"/>
      <c r="B183" s="13"/>
      <c r="C183" s="13"/>
      <c r="D183" s="159"/>
      <c r="E183" s="13"/>
      <c r="F183" s="159"/>
      <c r="G183" s="13"/>
      <c r="H183" s="13"/>
      <c r="I183" s="159"/>
      <c r="J183" s="13"/>
      <c r="K183" s="13"/>
      <c r="L183" s="13"/>
      <c r="M183" s="13"/>
      <c r="N183" s="13"/>
      <c r="O183" s="13"/>
      <c r="P183" s="13"/>
      <c r="Q183" s="13"/>
      <c r="R183" s="13"/>
      <c r="S183" s="13"/>
      <c r="T183" s="13"/>
      <c r="U183" s="13"/>
      <c r="V183" s="13"/>
      <c r="W183" s="13"/>
    </row>
    <row r="184" spans="1:23" ht="15.75" customHeight="1" x14ac:dyDescent="0.3">
      <c r="A184" s="13"/>
      <c r="B184" s="13"/>
      <c r="C184" s="13"/>
      <c r="D184" s="159"/>
      <c r="E184" s="13"/>
      <c r="F184" s="159"/>
      <c r="G184" s="13"/>
      <c r="H184" s="13"/>
      <c r="I184" s="159"/>
      <c r="J184" s="13"/>
      <c r="K184" s="13"/>
      <c r="L184" s="13"/>
      <c r="M184" s="13"/>
      <c r="N184" s="13"/>
      <c r="O184" s="13"/>
      <c r="P184" s="13"/>
      <c r="Q184" s="13"/>
      <c r="R184" s="13"/>
      <c r="S184" s="13"/>
      <c r="T184" s="13"/>
      <c r="U184" s="13"/>
      <c r="V184" s="13"/>
      <c r="W184" s="13"/>
    </row>
    <row r="185" spans="1:23" ht="15.75" customHeight="1" x14ac:dyDescent="0.3">
      <c r="A185" s="13"/>
      <c r="B185" s="13"/>
      <c r="C185" s="13"/>
      <c r="D185" s="159"/>
      <c r="E185" s="13"/>
      <c r="F185" s="159"/>
      <c r="G185" s="13"/>
      <c r="H185" s="13"/>
      <c r="I185" s="159"/>
      <c r="J185" s="13"/>
      <c r="K185" s="13"/>
      <c r="L185" s="13"/>
      <c r="M185" s="13"/>
      <c r="N185" s="13"/>
      <c r="O185" s="13"/>
      <c r="P185" s="13"/>
      <c r="Q185" s="13"/>
      <c r="R185" s="13"/>
      <c r="S185" s="13"/>
      <c r="T185" s="13"/>
      <c r="U185" s="13"/>
      <c r="V185" s="13"/>
      <c r="W185" s="13"/>
    </row>
    <row r="186" spans="1:23" ht="15.75" customHeight="1" x14ac:dyDescent="0.3">
      <c r="A186" s="13"/>
      <c r="B186" s="13"/>
      <c r="C186" s="13"/>
      <c r="D186" s="159"/>
      <c r="E186" s="13"/>
      <c r="F186" s="159"/>
      <c r="G186" s="13"/>
      <c r="H186" s="13"/>
      <c r="I186" s="159"/>
      <c r="J186" s="13"/>
      <c r="K186" s="13"/>
      <c r="L186" s="13"/>
      <c r="M186" s="13"/>
      <c r="N186" s="13"/>
      <c r="O186" s="13"/>
      <c r="P186" s="13"/>
      <c r="Q186" s="13"/>
      <c r="R186" s="13"/>
      <c r="S186" s="13"/>
      <c r="T186" s="13"/>
      <c r="U186" s="13"/>
      <c r="V186" s="13"/>
      <c r="W186" s="13"/>
    </row>
    <row r="187" spans="1:23" ht="15.75" customHeight="1" x14ac:dyDescent="0.3">
      <c r="A187" s="13"/>
      <c r="B187" s="13"/>
      <c r="C187" s="13"/>
      <c r="D187" s="159"/>
      <c r="E187" s="13"/>
      <c r="F187" s="159"/>
      <c r="G187" s="13"/>
      <c r="H187" s="13"/>
      <c r="I187" s="159"/>
      <c r="J187" s="13"/>
      <c r="K187" s="13"/>
      <c r="L187" s="13"/>
      <c r="M187" s="13"/>
      <c r="N187" s="13"/>
      <c r="O187" s="13"/>
      <c r="P187" s="13"/>
      <c r="Q187" s="13"/>
      <c r="R187" s="13"/>
      <c r="S187" s="13"/>
      <c r="T187" s="13"/>
      <c r="U187" s="13"/>
      <c r="V187" s="13"/>
      <c r="W187" s="13"/>
    </row>
    <row r="188" spans="1:23" ht="15.75" customHeight="1" x14ac:dyDescent="0.3">
      <c r="A188" s="13"/>
      <c r="B188" s="13"/>
      <c r="C188" s="13"/>
      <c r="D188" s="159"/>
      <c r="E188" s="13"/>
      <c r="F188" s="159"/>
      <c r="G188" s="13"/>
      <c r="H188" s="13"/>
      <c r="I188" s="159"/>
      <c r="J188" s="13"/>
      <c r="K188" s="13"/>
      <c r="L188" s="13"/>
      <c r="M188" s="13"/>
      <c r="N188" s="13"/>
      <c r="O188" s="13"/>
      <c r="P188" s="13"/>
      <c r="Q188" s="13"/>
      <c r="R188" s="13"/>
      <c r="S188" s="13"/>
      <c r="T188" s="13"/>
      <c r="U188" s="13"/>
      <c r="V188" s="13"/>
      <c r="W188" s="13"/>
    </row>
    <row r="189" spans="1:23" ht="15.75" customHeight="1" x14ac:dyDescent="0.3">
      <c r="A189" s="13"/>
      <c r="B189" s="13"/>
      <c r="C189" s="13"/>
      <c r="D189" s="159"/>
      <c r="E189" s="13"/>
      <c r="F189" s="159"/>
      <c r="G189" s="13"/>
      <c r="H189" s="13"/>
      <c r="I189" s="159"/>
      <c r="J189" s="13"/>
      <c r="K189" s="13"/>
      <c r="L189" s="13"/>
      <c r="M189" s="13"/>
      <c r="N189" s="13"/>
      <c r="O189" s="13"/>
      <c r="P189" s="13"/>
      <c r="Q189" s="13"/>
      <c r="R189" s="13"/>
      <c r="S189" s="13"/>
      <c r="T189" s="13"/>
      <c r="U189" s="13"/>
      <c r="V189" s="13"/>
      <c r="W189" s="13"/>
    </row>
    <row r="190" spans="1:23" ht="15.75" customHeight="1" x14ac:dyDescent="0.3">
      <c r="A190" s="13"/>
      <c r="B190" s="13"/>
      <c r="C190" s="13"/>
      <c r="D190" s="159"/>
      <c r="E190" s="13"/>
      <c r="F190" s="159"/>
      <c r="G190" s="13"/>
      <c r="H190" s="13"/>
      <c r="I190" s="159"/>
      <c r="J190" s="13"/>
      <c r="K190" s="13"/>
      <c r="L190" s="13"/>
      <c r="M190" s="13"/>
      <c r="N190" s="13"/>
      <c r="O190" s="13"/>
      <c r="P190" s="13"/>
      <c r="Q190" s="13"/>
      <c r="R190" s="13"/>
      <c r="S190" s="13"/>
      <c r="T190" s="13"/>
      <c r="U190" s="13"/>
      <c r="V190" s="13"/>
      <c r="W190" s="13"/>
    </row>
    <row r="191" spans="1:23" ht="15.75" customHeight="1" x14ac:dyDescent="0.3">
      <c r="A191" s="13"/>
      <c r="B191" s="13"/>
      <c r="C191" s="13"/>
      <c r="D191" s="159"/>
      <c r="E191" s="13"/>
      <c r="F191" s="159"/>
      <c r="G191" s="13"/>
      <c r="H191" s="13"/>
      <c r="I191" s="159"/>
      <c r="J191" s="13"/>
      <c r="K191" s="13"/>
      <c r="L191" s="13"/>
      <c r="M191" s="13"/>
      <c r="N191" s="13"/>
      <c r="O191" s="13"/>
      <c r="P191" s="13"/>
      <c r="Q191" s="13"/>
      <c r="R191" s="13"/>
      <c r="S191" s="13"/>
      <c r="T191" s="13"/>
      <c r="U191" s="13"/>
      <c r="V191" s="13"/>
      <c r="W191" s="13"/>
    </row>
    <row r="192" spans="1:23" ht="15.75" customHeight="1" x14ac:dyDescent="0.3">
      <c r="A192" s="13"/>
      <c r="B192" s="13"/>
      <c r="C192" s="13"/>
      <c r="D192" s="159"/>
      <c r="E192" s="13"/>
      <c r="F192" s="159"/>
      <c r="G192" s="13"/>
      <c r="H192" s="13"/>
      <c r="I192" s="159"/>
      <c r="J192" s="13"/>
      <c r="K192" s="13"/>
      <c r="L192" s="13"/>
      <c r="M192" s="13"/>
      <c r="N192" s="13"/>
      <c r="O192" s="13"/>
      <c r="P192" s="13"/>
      <c r="Q192" s="13"/>
      <c r="R192" s="13"/>
      <c r="S192" s="13"/>
      <c r="T192" s="13"/>
      <c r="U192" s="13"/>
      <c r="V192" s="13"/>
      <c r="W192" s="13"/>
    </row>
    <row r="193" spans="1:23" ht="15.75" customHeight="1" x14ac:dyDescent="0.3">
      <c r="A193" s="13"/>
      <c r="B193" s="13"/>
      <c r="C193" s="13"/>
      <c r="D193" s="159"/>
      <c r="E193" s="13"/>
      <c r="F193" s="159"/>
      <c r="G193" s="13"/>
      <c r="H193" s="13"/>
      <c r="I193" s="159"/>
      <c r="J193" s="13"/>
      <c r="K193" s="13"/>
      <c r="L193" s="13"/>
      <c r="M193" s="13"/>
      <c r="N193" s="13"/>
      <c r="O193" s="13"/>
      <c r="P193" s="13"/>
      <c r="Q193" s="13"/>
      <c r="R193" s="13"/>
      <c r="S193" s="13"/>
      <c r="T193" s="13"/>
      <c r="U193" s="13"/>
      <c r="V193" s="13"/>
      <c r="W193" s="13"/>
    </row>
    <row r="194" spans="1:23" ht="15.75" customHeight="1" x14ac:dyDescent="0.3">
      <c r="A194" s="13"/>
      <c r="B194" s="13"/>
      <c r="C194" s="13"/>
      <c r="D194" s="159"/>
      <c r="E194" s="13"/>
      <c r="F194" s="159"/>
      <c r="G194" s="13"/>
      <c r="H194" s="13"/>
      <c r="I194" s="159"/>
      <c r="J194" s="13"/>
      <c r="K194" s="13"/>
      <c r="L194" s="13"/>
      <c r="M194" s="13"/>
      <c r="N194" s="13"/>
      <c r="O194" s="13"/>
      <c r="P194" s="13"/>
      <c r="Q194" s="13"/>
      <c r="R194" s="13"/>
      <c r="S194" s="13"/>
      <c r="T194" s="13"/>
      <c r="U194" s="13"/>
      <c r="V194" s="13"/>
      <c r="W194" s="13"/>
    </row>
    <row r="195" spans="1:23" ht="15.75" customHeight="1" x14ac:dyDescent="0.3">
      <c r="A195" s="13"/>
      <c r="B195" s="13"/>
      <c r="C195" s="13"/>
      <c r="D195" s="159"/>
      <c r="E195" s="13"/>
      <c r="F195" s="159"/>
      <c r="G195" s="13"/>
      <c r="H195" s="13"/>
      <c r="I195" s="159"/>
      <c r="J195" s="13"/>
      <c r="K195" s="13"/>
      <c r="L195" s="13"/>
      <c r="M195" s="13"/>
      <c r="N195" s="13"/>
      <c r="O195" s="13"/>
      <c r="P195" s="13"/>
      <c r="Q195" s="13"/>
      <c r="R195" s="13"/>
      <c r="S195" s="13"/>
      <c r="T195" s="13"/>
      <c r="U195" s="13"/>
      <c r="V195" s="13"/>
      <c r="W195" s="13"/>
    </row>
    <row r="196" spans="1:23" ht="15.75" customHeight="1" x14ac:dyDescent="0.3">
      <c r="A196" s="13"/>
      <c r="B196" s="13"/>
      <c r="C196" s="13"/>
      <c r="D196" s="159"/>
      <c r="E196" s="13"/>
      <c r="F196" s="159"/>
      <c r="G196" s="13"/>
      <c r="H196" s="13"/>
      <c r="I196" s="159"/>
      <c r="J196" s="13"/>
      <c r="K196" s="13"/>
      <c r="L196" s="13"/>
      <c r="M196" s="13"/>
      <c r="N196" s="13"/>
      <c r="O196" s="13"/>
      <c r="P196" s="13"/>
      <c r="Q196" s="13"/>
      <c r="R196" s="13"/>
      <c r="S196" s="13"/>
      <c r="T196" s="13"/>
      <c r="U196" s="13"/>
      <c r="V196" s="13"/>
      <c r="W196" s="13"/>
    </row>
    <row r="197" spans="1:23" ht="15.75" customHeight="1" x14ac:dyDescent="0.3">
      <c r="A197" s="13"/>
      <c r="B197" s="13"/>
      <c r="C197" s="13"/>
      <c r="D197" s="159"/>
      <c r="E197" s="13"/>
      <c r="F197" s="159"/>
      <c r="G197" s="13"/>
      <c r="H197" s="13"/>
      <c r="I197" s="159"/>
      <c r="J197" s="13"/>
      <c r="K197" s="13"/>
      <c r="L197" s="13"/>
      <c r="M197" s="13"/>
      <c r="N197" s="13"/>
      <c r="O197" s="13"/>
      <c r="P197" s="13"/>
      <c r="Q197" s="13"/>
      <c r="R197" s="13"/>
      <c r="S197" s="13"/>
      <c r="T197" s="13"/>
      <c r="U197" s="13"/>
      <c r="V197" s="13"/>
      <c r="W197" s="13"/>
    </row>
    <row r="198" spans="1:23" ht="15.75" customHeight="1" x14ac:dyDescent="0.3">
      <c r="A198" s="13"/>
      <c r="B198" s="13"/>
      <c r="C198" s="13"/>
      <c r="D198" s="159"/>
      <c r="E198" s="13"/>
      <c r="F198" s="159"/>
      <c r="G198" s="13"/>
      <c r="H198" s="13"/>
      <c r="I198" s="159"/>
      <c r="J198" s="13"/>
      <c r="K198" s="13"/>
      <c r="L198" s="13"/>
      <c r="M198" s="13"/>
      <c r="N198" s="13"/>
      <c r="O198" s="13"/>
      <c r="P198" s="13"/>
      <c r="Q198" s="13"/>
      <c r="R198" s="13"/>
      <c r="S198" s="13"/>
      <c r="T198" s="13"/>
      <c r="U198" s="13"/>
      <c r="V198" s="13"/>
      <c r="W198" s="13"/>
    </row>
    <row r="199" spans="1:23" ht="15.75" customHeight="1" x14ac:dyDescent="0.3">
      <c r="A199" s="13"/>
      <c r="B199" s="13"/>
      <c r="C199" s="13"/>
      <c r="D199" s="159"/>
      <c r="E199" s="13"/>
      <c r="F199" s="159"/>
      <c r="G199" s="13"/>
      <c r="H199" s="13"/>
      <c r="I199" s="159"/>
      <c r="J199" s="13"/>
      <c r="K199" s="13"/>
      <c r="L199" s="13"/>
      <c r="M199" s="13"/>
      <c r="N199" s="13"/>
      <c r="O199" s="13"/>
      <c r="P199" s="13"/>
      <c r="Q199" s="13"/>
      <c r="R199" s="13"/>
      <c r="S199" s="13"/>
      <c r="T199" s="13"/>
      <c r="U199" s="13"/>
      <c r="V199" s="13"/>
      <c r="W199" s="13"/>
    </row>
    <row r="200" spans="1:23" ht="15.75" customHeight="1" x14ac:dyDescent="0.3">
      <c r="A200" s="13"/>
      <c r="B200" s="13"/>
      <c r="C200" s="13"/>
      <c r="D200" s="159"/>
      <c r="E200" s="13"/>
      <c r="F200" s="159"/>
      <c r="G200" s="13"/>
      <c r="H200" s="13"/>
      <c r="I200" s="159"/>
      <c r="J200" s="13"/>
      <c r="K200" s="13"/>
      <c r="L200" s="13"/>
      <c r="M200" s="13"/>
      <c r="N200" s="13"/>
      <c r="O200" s="13"/>
      <c r="P200" s="13"/>
      <c r="Q200" s="13"/>
      <c r="R200" s="13"/>
      <c r="S200" s="13"/>
      <c r="T200" s="13"/>
      <c r="U200" s="13"/>
      <c r="V200" s="13"/>
      <c r="W200" s="13"/>
    </row>
    <row r="201" spans="1:23" ht="15.75" customHeight="1" x14ac:dyDescent="0.3">
      <c r="A201" s="13"/>
      <c r="B201" s="13"/>
      <c r="C201" s="13"/>
      <c r="D201" s="159"/>
      <c r="E201" s="13"/>
      <c r="F201" s="159"/>
      <c r="G201" s="13"/>
      <c r="H201" s="13"/>
      <c r="I201" s="159"/>
      <c r="J201" s="13"/>
      <c r="K201" s="13"/>
      <c r="L201" s="13"/>
      <c r="M201" s="13"/>
      <c r="N201" s="13"/>
      <c r="O201" s="13"/>
      <c r="P201" s="13"/>
      <c r="Q201" s="13"/>
      <c r="R201" s="13"/>
      <c r="S201" s="13"/>
      <c r="T201" s="13"/>
      <c r="U201" s="13"/>
      <c r="V201" s="13"/>
      <c r="W201" s="13"/>
    </row>
    <row r="202" spans="1:23" ht="15.75" customHeight="1" x14ac:dyDescent="0.3">
      <c r="A202" s="13"/>
      <c r="B202" s="13"/>
      <c r="C202" s="13"/>
      <c r="D202" s="159"/>
      <c r="E202" s="13"/>
      <c r="F202" s="159"/>
      <c r="G202" s="13"/>
      <c r="H202" s="13"/>
      <c r="I202" s="159"/>
      <c r="J202" s="13"/>
      <c r="K202" s="13"/>
      <c r="L202" s="13"/>
      <c r="M202" s="13"/>
      <c r="N202" s="13"/>
      <c r="O202" s="13"/>
      <c r="P202" s="13"/>
      <c r="Q202" s="13"/>
      <c r="R202" s="13"/>
      <c r="S202" s="13"/>
      <c r="T202" s="13"/>
      <c r="U202" s="13"/>
      <c r="V202" s="13"/>
      <c r="W202" s="13"/>
    </row>
    <row r="203" spans="1:23" ht="15.75" customHeight="1" x14ac:dyDescent="0.3">
      <c r="A203" s="13"/>
      <c r="B203" s="13"/>
      <c r="C203" s="13"/>
      <c r="D203" s="159"/>
      <c r="E203" s="13"/>
      <c r="F203" s="159"/>
      <c r="G203" s="13"/>
      <c r="H203" s="13"/>
      <c r="I203" s="159"/>
      <c r="J203" s="13"/>
      <c r="K203" s="13"/>
      <c r="L203" s="13"/>
      <c r="M203" s="13"/>
      <c r="N203" s="13"/>
      <c r="O203" s="13"/>
      <c r="P203" s="13"/>
      <c r="Q203" s="13"/>
      <c r="R203" s="13"/>
      <c r="S203" s="13"/>
      <c r="T203" s="13"/>
      <c r="U203" s="13"/>
      <c r="V203" s="13"/>
      <c r="W203" s="13"/>
    </row>
    <row r="204" spans="1:23" ht="15.75" customHeight="1" x14ac:dyDescent="0.3">
      <c r="A204" s="13"/>
      <c r="B204" s="13"/>
      <c r="C204" s="13"/>
      <c r="D204" s="159"/>
      <c r="E204" s="13"/>
      <c r="F204" s="159"/>
      <c r="G204" s="13"/>
      <c r="H204" s="13"/>
      <c r="I204" s="159"/>
      <c r="J204" s="13"/>
      <c r="K204" s="13"/>
      <c r="L204" s="13"/>
      <c r="M204" s="13"/>
      <c r="N204" s="13"/>
      <c r="O204" s="13"/>
      <c r="P204" s="13"/>
      <c r="Q204" s="13"/>
      <c r="R204" s="13"/>
      <c r="S204" s="13"/>
      <c r="T204" s="13"/>
      <c r="U204" s="13"/>
      <c r="V204" s="13"/>
      <c r="W204" s="13"/>
    </row>
    <row r="205" spans="1:23" ht="15.75" customHeight="1" x14ac:dyDescent="0.3">
      <c r="A205" s="13"/>
      <c r="B205" s="13"/>
      <c r="C205" s="13"/>
      <c r="D205" s="159"/>
      <c r="E205" s="13"/>
      <c r="F205" s="159"/>
      <c r="G205" s="13"/>
      <c r="H205" s="13"/>
      <c r="I205" s="159"/>
      <c r="J205" s="13"/>
      <c r="K205" s="13"/>
      <c r="L205" s="13"/>
      <c r="M205" s="13"/>
      <c r="N205" s="13"/>
      <c r="O205" s="13"/>
      <c r="P205" s="13"/>
      <c r="Q205" s="13"/>
      <c r="R205" s="13"/>
      <c r="S205" s="13"/>
      <c r="T205" s="13"/>
      <c r="U205" s="13"/>
      <c r="V205" s="13"/>
      <c r="W205" s="13"/>
    </row>
    <row r="206" spans="1:23" ht="15.75" customHeight="1" x14ac:dyDescent="0.3">
      <c r="A206" s="13"/>
      <c r="B206" s="13"/>
      <c r="C206" s="13"/>
      <c r="D206" s="159"/>
      <c r="E206" s="13"/>
      <c r="F206" s="159"/>
      <c r="G206" s="13"/>
      <c r="H206" s="13"/>
      <c r="I206" s="159"/>
      <c r="J206" s="13"/>
      <c r="K206" s="13"/>
      <c r="L206" s="13"/>
      <c r="M206" s="13"/>
      <c r="N206" s="13"/>
      <c r="O206" s="13"/>
      <c r="P206" s="13"/>
      <c r="Q206" s="13"/>
      <c r="R206" s="13"/>
      <c r="S206" s="13"/>
      <c r="T206" s="13"/>
      <c r="U206" s="13"/>
      <c r="V206" s="13"/>
      <c r="W206" s="13"/>
    </row>
    <row r="207" spans="1:23" ht="15.75" customHeight="1" x14ac:dyDescent="0.3">
      <c r="A207" s="13"/>
      <c r="B207" s="13"/>
      <c r="C207" s="13"/>
      <c r="D207" s="159"/>
      <c r="E207" s="13"/>
      <c r="F207" s="159"/>
      <c r="G207" s="13"/>
      <c r="H207" s="13"/>
      <c r="I207" s="159"/>
      <c r="J207" s="13"/>
      <c r="K207" s="13"/>
      <c r="L207" s="13"/>
      <c r="M207" s="13"/>
      <c r="N207" s="13"/>
      <c r="O207" s="13"/>
      <c r="P207" s="13"/>
      <c r="Q207" s="13"/>
      <c r="R207" s="13"/>
      <c r="S207" s="13"/>
      <c r="T207" s="13"/>
      <c r="U207" s="13"/>
      <c r="V207" s="13"/>
      <c r="W207" s="13"/>
    </row>
    <row r="208" spans="1:23" ht="15.75" customHeight="1" x14ac:dyDescent="0.3">
      <c r="A208" s="13"/>
      <c r="B208" s="13"/>
      <c r="C208" s="13"/>
      <c r="D208" s="159"/>
      <c r="E208" s="13"/>
      <c r="F208" s="159"/>
      <c r="G208" s="13"/>
      <c r="H208" s="13"/>
      <c r="I208" s="159"/>
      <c r="J208" s="13"/>
      <c r="K208" s="13"/>
      <c r="L208" s="13"/>
      <c r="M208" s="13"/>
      <c r="N208" s="13"/>
      <c r="O208" s="13"/>
      <c r="P208" s="13"/>
      <c r="Q208" s="13"/>
      <c r="R208" s="13"/>
      <c r="S208" s="13"/>
      <c r="T208" s="13"/>
      <c r="U208" s="13"/>
      <c r="V208" s="13"/>
      <c r="W208" s="13"/>
    </row>
    <row r="209" spans="1:23" ht="15.75" customHeight="1" x14ac:dyDescent="0.3">
      <c r="A209" s="13"/>
      <c r="B209" s="13"/>
      <c r="C209" s="13"/>
      <c r="D209" s="159"/>
      <c r="E209" s="13"/>
      <c r="F209" s="159"/>
      <c r="G209" s="13"/>
      <c r="H209" s="13"/>
      <c r="I209" s="159"/>
      <c r="J209" s="13"/>
      <c r="K209" s="13"/>
      <c r="L209" s="13"/>
      <c r="M209" s="13"/>
      <c r="N209" s="13"/>
      <c r="O209" s="13"/>
      <c r="P209" s="13"/>
      <c r="Q209" s="13"/>
      <c r="R209" s="13"/>
      <c r="S209" s="13"/>
      <c r="T209" s="13"/>
      <c r="U209" s="13"/>
      <c r="V209" s="13"/>
      <c r="W209" s="13"/>
    </row>
    <row r="210" spans="1:23" ht="15.75" customHeight="1" x14ac:dyDescent="0.3">
      <c r="A210" s="13"/>
      <c r="B210" s="13"/>
      <c r="C210" s="13"/>
      <c r="D210" s="159"/>
      <c r="E210" s="13"/>
      <c r="F210" s="159"/>
      <c r="G210" s="13"/>
      <c r="H210" s="13"/>
      <c r="I210" s="159"/>
      <c r="J210" s="13"/>
      <c r="K210" s="13"/>
      <c r="L210" s="13"/>
      <c r="M210" s="13"/>
      <c r="N210" s="13"/>
      <c r="O210" s="13"/>
      <c r="P210" s="13"/>
      <c r="Q210" s="13"/>
      <c r="R210" s="13"/>
      <c r="S210" s="13"/>
      <c r="T210" s="13"/>
      <c r="U210" s="13"/>
      <c r="V210" s="13"/>
      <c r="W210" s="13"/>
    </row>
    <row r="211" spans="1:23" ht="15.75" customHeight="1" x14ac:dyDescent="0.3">
      <c r="A211" s="13"/>
      <c r="B211" s="13"/>
      <c r="C211" s="13"/>
      <c r="D211" s="159"/>
      <c r="E211" s="13"/>
      <c r="F211" s="159"/>
      <c r="G211" s="13"/>
      <c r="H211" s="13"/>
      <c r="I211" s="159"/>
      <c r="J211" s="13"/>
      <c r="K211" s="13"/>
      <c r="L211" s="13"/>
      <c r="M211" s="13"/>
      <c r="N211" s="13"/>
      <c r="O211" s="13"/>
      <c r="P211" s="13"/>
      <c r="Q211" s="13"/>
      <c r="R211" s="13"/>
      <c r="S211" s="13"/>
      <c r="T211" s="13"/>
      <c r="U211" s="13"/>
      <c r="V211" s="13"/>
      <c r="W211" s="13"/>
    </row>
    <row r="212" spans="1:23" ht="15.75" customHeight="1" x14ac:dyDescent="0.3">
      <c r="A212" s="13"/>
      <c r="B212" s="13"/>
      <c r="C212" s="13"/>
      <c r="D212" s="159"/>
      <c r="E212" s="13"/>
      <c r="F212" s="159"/>
      <c r="G212" s="13"/>
      <c r="H212" s="13"/>
      <c r="I212" s="159"/>
      <c r="J212" s="13"/>
      <c r="K212" s="13"/>
      <c r="L212" s="13"/>
      <c r="M212" s="13"/>
      <c r="N212" s="13"/>
      <c r="O212" s="13"/>
      <c r="P212" s="13"/>
      <c r="Q212" s="13"/>
      <c r="R212" s="13"/>
      <c r="S212" s="13"/>
      <c r="T212" s="13"/>
      <c r="U212" s="13"/>
      <c r="V212" s="13"/>
      <c r="W212" s="13"/>
    </row>
    <row r="213" spans="1:23" ht="15.75" customHeight="1" x14ac:dyDescent="0.3">
      <c r="A213" s="13"/>
      <c r="B213" s="13"/>
      <c r="C213" s="13"/>
      <c r="D213" s="159"/>
      <c r="E213" s="13"/>
      <c r="F213" s="159"/>
      <c r="G213" s="13"/>
      <c r="H213" s="13"/>
      <c r="I213" s="159"/>
      <c r="J213" s="13"/>
      <c r="K213" s="13"/>
      <c r="L213" s="13"/>
      <c r="M213" s="13"/>
      <c r="N213" s="13"/>
      <c r="O213" s="13"/>
      <c r="P213" s="13"/>
      <c r="Q213" s="13"/>
      <c r="R213" s="13"/>
      <c r="S213" s="13"/>
      <c r="T213" s="13"/>
      <c r="U213" s="13"/>
      <c r="V213" s="13"/>
      <c r="W213" s="13"/>
    </row>
    <row r="214" spans="1:23" ht="15.75" customHeight="1" x14ac:dyDescent="0.3">
      <c r="A214" s="13"/>
      <c r="B214" s="13"/>
      <c r="C214" s="13"/>
      <c r="D214" s="159"/>
      <c r="E214" s="13"/>
      <c r="F214" s="159"/>
      <c r="G214" s="13"/>
      <c r="H214" s="13"/>
      <c r="I214" s="159"/>
      <c r="J214" s="13"/>
      <c r="K214" s="13"/>
      <c r="L214" s="13"/>
      <c r="M214" s="13"/>
      <c r="N214" s="13"/>
      <c r="O214" s="13"/>
      <c r="P214" s="13"/>
      <c r="Q214" s="13"/>
      <c r="R214" s="13"/>
      <c r="S214" s="13"/>
      <c r="T214" s="13"/>
      <c r="U214" s="13"/>
      <c r="V214" s="13"/>
      <c r="W214" s="13"/>
    </row>
    <row r="215" spans="1:23" ht="15.75" customHeight="1" x14ac:dyDescent="0.3">
      <c r="A215" s="13"/>
      <c r="B215" s="13"/>
      <c r="C215" s="13"/>
      <c r="D215" s="159"/>
      <c r="E215" s="13"/>
      <c r="F215" s="159"/>
      <c r="G215" s="13"/>
      <c r="H215" s="13"/>
      <c r="I215" s="159"/>
      <c r="J215" s="13"/>
      <c r="K215" s="13"/>
      <c r="L215" s="13"/>
      <c r="M215" s="13"/>
      <c r="N215" s="13"/>
      <c r="O215" s="13"/>
      <c r="P215" s="13"/>
      <c r="Q215" s="13"/>
      <c r="R215" s="13"/>
      <c r="S215" s="13"/>
      <c r="T215" s="13"/>
      <c r="U215" s="13"/>
      <c r="V215" s="13"/>
      <c r="W215" s="13"/>
    </row>
    <row r="216" spans="1:23" ht="15.75" customHeight="1" x14ac:dyDescent="0.3">
      <c r="A216" s="13"/>
      <c r="B216" s="13"/>
      <c r="C216" s="13"/>
      <c r="D216" s="159"/>
      <c r="E216" s="13"/>
      <c r="F216" s="159"/>
      <c r="G216" s="13"/>
      <c r="H216" s="13"/>
      <c r="I216" s="159"/>
      <c r="J216" s="13"/>
      <c r="K216" s="13"/>
      <c r="L216" s="13"/>
      <c r="M216" s="13"/>
      <c r="N216" s="13"/>
      <c r="O216" s="13"/>
      <c r="P216" s="13"/>
      <c r="Q216" s="13"/>
      <c r="R216" s="13"/>
      <c r="S216" s="13"/>
      <c r="T216" s="13"/>
      <c r="U216" s="13"/>
      <c r="V216" s="13"/>
      <c r="W216" s="13"/>
    </row>
    <row r="217" spans="1:23" ht="15.75" customHeight="1" x14ac:dyDescent="0.3">
      <c r="A217" s="13"/>
      <c r="B217" s="13"/>
      <c r="C217" s="13"/>
      <c r="D217" s="159"/>
      <c r="E217" s="13"/>
      <c r="F217" s="159"/>
      <c r="G217" s="13"/>
      <c r="H217" s="13"/>
      <c r="I217" s="159"/>
      <c r="J217" s="13"/>
      <c r="K217" s="13"/>
      <c r="L217" s="13"/>
      <c r="M217" s="13"/>
      <c r="N217" s="13"/>
      <c r="O217" s="13"/>
      <c r="P217" s="13"/>
      <c r="Q217" s="13"/>
      <c r="R217" s="13"/>
      <c r="S217" s="13"/>
      <c r="T217" s="13"/>
      <c r="U217" s="13"/>
      <c r="V217" s="13"/>
      <c r="W217" s="13"/>
    </row>
    <row r="218" spans="1:23" ht="15.75" customHeight="1" x14ac:dyDescent="0.3">
      <c r="A218" s="13"/>
      <c r="B218" s="13"/>
      <c r="C218" s="13"/>
      <c r="D218" s="159"/>
      <c r="E218" s="13"/>
      <c r="F218" s="159"/>
      <c r="G218" s="13"/>
      <c r="H218" s="13"/>
      <c r="I218" s="159"/>
      <c r="J218" s="13"/>
      <c r="K218" s="13"/>
      <c r="L218" s="13"/>
      <c r="M218" s="13"/>
      <c r="N218" s="13"/>
      <c r="O218" s="13"/>
      <c r="P218" s="13"/>
      <c r="Q218" s="13"/>
      <c r="R218" s="13"/>
      <c r="S218" s="13"/>
      <c r="T218" s="13"/>
      <c r="U218" s="13"/>
      <c r="V218" s="13"/>
      <c r="W218" s="13"/>
    </row>
    <row r="219" spans="1:23" ht="15.75" customHeight="1" x14ac:dyDescent="0.3">
      <c r="A219" s="13"/>
      <c r="B219" s="13"/>
      <c r="C219" s="13"/>
      <c r="D219" s="159"/>
      <c r="E219" s="13"/>
      <c r="F219" s="159"/>
      <c r="G219" s="13"/>
      <c r="H219" s="13"/>
      <c r="I219" s="159"/>
      <c r="J219" s="13"/>
      <c r="K219" s="13"/>
      <c r="L219" s="13"/>
      <c r="M219" s="13"/>
      <c r="N219" s="13"/>
      <c r="O219" s="13"/>
      <c r="P219" s="13"/>
      <c r="Q219" s="13"/>
      <c r="R219" s="13"/>
      <c r="S219" s="13"/>
      <c r="T219" s="13"/>
      <c r="U219" s="13"/>
      <c r="V219" s="13"/>
      <c r="W219" s="13"/>
    </row>
    <row r="220" spans="1:23" ht="15.75" customHeight="1" x14ac:dyDescent="0.3">
      <c r="A220" s="13"/>
      <c r="B220" s="13"/>
      <c r="C220" s="13"/>
      <c r="D220" s="159"/>
      <c r="E220" s="13"/>
      <c r="F220" s="159"/>
      <c r="G220" s="13"/>
      <c r="H220" s="13"/>
      <c r="I220" s="159"/>
      <c r="J220" s="13"/>
      <c r="K220" s="13"/>
      <c r="L220" s="13"/>
      <c r="M220" s="13"/>
      <c r="N220" s="13"/>
      <c r="O220" s="13"/>
      <c r="P220" s="13"/>
      <c r="Q220" s="13"/>
      <c r="R220" s="13"/>
      <c r="S220" s="13"/>
      <c r="T220" s="13"/>
      <c r="U220" s="13"/>
      <c r="V220" s="13"/>
      <c r="W220" s="13"/>
    </row>
    <row r="221" spans="1:23" ht="15.75" customHeight="1" x14ac:dyDescent="0.3">
      <c r="A221" s="13"/>
      <c r="B221" s="13"/>
      <c r="C221" s="13"/>
      <c r="D221" s="159"/>
      <c r="E221" s="13"/>
      <c r="F221" s="159"/>
      <c r="G221" s="13"/>
      <c r="H221" s="13"/>
      <c r="I221" s="159"/>
      <c r="J221" s="13"/>
      <c r="K221" s="13"/>
      <c r="L221" s="13"/>
      <c r="M221" s="13"/>
      <c r="N221" s="13"/>
      <c r="O221" s="13"/>
      <c r="P221" s="13"/>
      <c r="Q221" s="13"/>
      <c r="R221" s="13"/>
      <c r="S221" s="13"/>
      <c r="T221" s="13"/>
      <c r="U221" s="13"/>
      <c r="V221" s="13"/>
      <c r="W221" s="13"/>
    </row>
    <row r="222" spans="1:23" ht="15.75" customHeight="1" x14ac:dyDescent="0.3">
      <c r="A222" s="13"/>
      <c r="B222" s="13"/>
      <c r="C222" s="13"/>
      <c r="D222" s="159"/>
      <c r="E222" s="13"/>
      <c r="F222" s="159"/>
      <c r="G222" s="13"/>
      <c r="H222" s="13"/>
      <c r="I222" s="159"/>
      <c r="J222" s="13"/>
      <c r="K222" s="13"/>
      <c r="L222" s="13"/>
      <c r="M222" s="13"/>
      <c r="N222" s="13"/>
      <c r="O222" s="13"/>
      <c r="P222" s="13"/>
      <c r="Q222" s="13"/>
      <c r="R222" s="13"/>
      <c r="S222" s="13"/>
      <c r="T222" s="13"/>
      <c r="U222" s="13"/>
      <c r="V222" s="13"/>
      <c r="W222" s="13"/>
    </row>
    <row r="223" spans="1:23" ht="15.75" customHeight="1" x14ac:dyDescent="0.3">
      <c r="A223" s="13"/>
      <c r="B223" s="13"/>
      <c r="C223" s="13"/>
      <c r="D223" s="159"/>
      <c r="E223" s="13"/>
      <c r="F223" s="159"/>
      <c r="G223" s="13"/>
      <c r="H223" s="13"/>
      <c r="I223" s="159"/>
      <c r="J223" s="13"/>
      <c r="K223" s="13"/>
      <c r="L223" s="13"/>
      <c r="M223" s="13"/>
      <c r="N223" s="13"/>
      <c r="O223" s="13"/>
      <c r="P223" s="13"/>
      <c r="Q223" s="13"/>
      <c r="R223" s="13"/>
      <c r="S223" s="13"/>
      <c r="T223" s="13"/>
      <c r="U223" s="13"/>
      <c r="V223" s="13"/>
      <c r="W223" s="13"/>
    </row>
    <row r="224" spans="1:23" ht="15.75" customHeight="1" x14ac:dyDescent="0.3">
      <c r="A224" s="13"/>
      <c r="B224" s="13"/>
      <c r="C224" s="13"/>
      <c r="D224" s="159"/>
      <c r="E224" s="13"/>
      <c r="F224" s="159"/>
      <c r="G224" s="13"/>
      <c r="H224" s="13"/>
      <c r="I224" s="159"/>
      <c r="J224" s="13"/>
      <c r="K224" s="13"/>
      <c r="L224" s="13"/>
      <c r="M224" s="13"/>
      <c r="N224" s="13"/>
      <c r="O224" s="13"/>
      <c r="P224" s="13"/>
      <c r="Q224" s="13"/>
      <c r="R224" s="13"/>
      <c r="S224" s="13"/>
      <c r="T224" s="13"/>
      <c r="U224" s="13"/>
      <c r="V224" s="13"/>
      <c r="W224" s="13"/>
    </row>
    <row r="225" spans="1:23" ht="15.75" customHeight="1" x14ac:dyDescent="0.3">
      <c r="A225" s="13"/>
      <c r="B225" s="13"/>
      <c r="C225" s="13"/>
      <c r="D225" s="159"/>
      <c r="E225" s="13"/>
      <c r="F225" s="159"/>
      <c r="G225" s="13"/>
      <c r="H225" s="13"/>
      <c r="I225" s="159"/>
      <c r="J225" s="13"/>
      <c r="K225" s="13"/>
      <c r="L225" s="13"/>
      <c r="M225" s="13"/>
      <c r="N225" s="13"/>
      <c r="O225" s="13"/>
      <c r="P225" s="13"/>
      <c r="Q225" s="13"/>
      <c r="R225" s="13"/>
      <c r="S225" s="13"/>
      <c r="T225" s="13"/>
      <c r="U225" s="13"/>
      <c r="V225" s="13"/>
      <c r="W225" s="13"/>
    </row>
    <row r="226" spans="1:23" ht="15.75" customHeight="1" x14ac:dyDescent="0.3">
      <c r="A226" s="13"/>
      <c r="B226" s="13"/>
      <c r="C226" s="13"/>
      <c r="D226" s="159"/>
      <c r="E226" s="13"/>
      <c r="F226" s="159"/>
      <c r="G226" s="13"/>
      <c r="H226" s="13"/>
      <c r="I226" s="159"/>
      <c r="J226" s="13"/>
      <c r="K226" s="13"/>
      <c r="L226" s="13"/>
      <c r="M226" s="13"/>
      <c r="N226" s="13"/>
      <c r="O226" s="13"/>
      <c r="P226" s="13"/>
      <c r="Q226" s="13"/>
      <c r="R226" s="13"/>
      <c r="S226" s="13"/>
      <c r="T226" s="13"/>
      <c r="U226" s="13"/>
      <c r="V226" s="13"/>
      <c r="W226" s="13"/>
    </row>
    <row r="227" spans="1:23" ht="15.75" customHeight="1" x14ac:dyDescent="0.3">
      <c r="A227" s="13"/>
      <c r="B227" s="13"/>
      <c r="C227" s="13"/>
      <c r="D227" s="159"/>
      <c r="E227" s="13"/>
      <c r="F227" s="159"/>
      <c r="G227" s="13"/>
      <c r="H227" s="13"/>
      <c r="I227" s="159"/>
      <c r="J227" s="13"/>
      <c r="K227" s="13"/>
      <c r="L227" s="13"/>
      <c r="M227" s="13"/>
      <c r="N227" s="13"/>
      <c r="O227" s="13"/>
      <c r="P227" s="13"/>
      <c r="Q227" s="13"/>
      <c r="R227" s="13"/>
      <c r="S227" s="13"/>
      <c r="T227" s="13"/>
      <c r="U227" s="13"/>
      <c r="V227" s="13"/>
      <c r="W227" s="13"/>
    </row>
    <row r="228" spans="1:23" ht="15.75" customHeight="1" x14ac:dyDescent="0.3">
      <c r="A228" s="13"/>
      <c r="B228" s="13"/>
      <c r="C228" s="13"/>
      <c r="D228" s="159"/>
      <c r="E228" s="13"/>
      <c r="F228" s="159"/>
      <c r="G228" s="13"/>
      <c r="H228" s="13"/>
      <c r="I228" s="159"/>
      <c r="J228" s="13"/>
      <c r="K228" s="13"/>
      <c r="L228" s="13"/>
      <c r="M228" s="13"/>
      <c r="N228" s="13"/>
      <c r="O228" s="13"/>
      <c r="P228" s="13"/>
      <c r="Q228" s="13"/>
      <c r="R228" s="13"/>
      <c r="S228" s="13"/>
      <c r="T228" s="13"/>
      <c r="U228" s="13"/>
      <c r="V228" s="13"/>
      <c r="W228" s="13"/>
    </row>
    <row r="229" spans="1:23" ht="15.75" customHeight="1" x14ac:dyDescent="0.3">
      <c r="A229" s="13"/>
      <c r="B229" s="13"/>
      <c r="C229" s="13"/>
      <c r="D229" s="159"/>
      <c r="E229" s="13"/>
      <c r="F229" s="159"/>
      <c r="G229" s="13"/>
      <c r="H229" s="13"/>
      <c r="I229" s="159"/>
      <c r="J229" s="13"/>
      <c r="K229" s="13"/>
      <c r="L229" s="13"/>
      <c r="M229" s="13"/>
      <c r="N229" s="13"/>
      <c r="O229" s="13"/>
      <c r="P229" s="13"/>
      <c r="Q229" s="13"/>
      <c r="R229" s="13"/>
      <c r="S229" s="13"/>
      <c r="T229" s="13"/>
      <c r="U229" s="13"/>
      <c r="V229" s="13"/>
      <c r="W229" s="13"/>
    </row>
    <row r="230" spans="1:23" ht="15.75" customHeight="1" x14ac:dyDescent="0.3">
      <c r="A230" s="13"/>
      <c r="B230" s="13"/>
      <c r="C230" s="13"/>
      <c r="D230" s="159"/>
      <c r="E230" s="13"/>
      <c r="F230" s="159"/>
      <c r="G230" s="13"/>
      <c r="H230" s="13"/>
      <c r="I230" s="159"/>
      <c r="J230" s="13"/>
      <c r="K230" s="13"/>
      <c r="L230" s="13"/>
      <c r="M230" s="13"/>
      <c r="N230" s="13"/>
      <c r="O230" s="13"/>
      <c r="P230" s="13"/>
      <c r="Q230" s="13"/>
      <c r="R230" s="13"/>
      <c r="S230" s="13"/>
      <c r="T230" s="13"/>
      <c r="U230" s="13"/>
      <c r="V230" s="13"/>
      <c r="W230" s="13"/>
    </row>
    <row r="231" spans="1:23" ht="15.75" customHeight="1" x14ac:dyDescent="0.3">
      <c r="A231" s="13"/>
      <c r="B231" s="13"/>
      <c r="C231" s="13"/>
      <c r="D231" s="159"/>
      <c r="E231" s="13"/>
      <c r="F231" s="159"/>
      <c r="G231" s="13"/>
      <c r="H231" s="13"/>
      <c r="I231" s="159"/>
      <c r="J231" s="13"/>
      <c r="K231" s="13"/>
      <c r="L231" s="13"/>
      <c r="M231" s="13"/>
      <c r="N231" s="13"/>
      <c r="O231" s="13"/>
      <c r="P231" s="13"/>
      <c r="Q231" s="13"/>
      <c r="R231" s="13"/>
      <c r="S231" s="13"/>
      <c r="T231" s="13"/>
      <c r="U231" s="13"/>
      <c r="V231" s="13"/>
      <c r="W231" s="13"/>
    </row>
    <row r="232" spans="1:23" ht="15.75" customHeight="1" x14ac:dyDescent="0.3">
      <c r="A232" s="13"/>
      <c r="B232" s="13"/>
      <c r="C232" s="13"/>
      <c r="D232" s="159"/>
      <c r="E232" s="13"/>
      <c r="F232" s="159"/>
      <c r="G232" s="13"/>
      <c r="H232" s="13"/>
      <c r="I232" s="159"/>
      <c r="J232" s="13"/>
      <c r="K232" s="13"/>
      <c r="L232" s="13"/>
      <c r="M232" s="13"/>
      <c r="N232" s="13"/>
      <c r="O232" s="13"/>
      <c r="P232" s="13"/>
      <c r="Q232" s="13"/>
      <c r="R232" s="13"/>
      <c r="S232" s="13"/>
      <c r="T232" s="13"/>
      <c r="U232" s="13"/>
      <c r="V232" s="13"/>
      <c r="W232" s="13"/>
    </row>
    <row r="233" spans="1:23" ht="15.75" customHeight="1" x14ac:dyDescent="0.3">
      <c r="A233" s="13"/>
      <c r="B233" s="13"/>
      <c r="C233" s="13"/>
      <c r="D233" s="159"/>
      <c r="E233" s="13"/>
      <c r="F233" s="159"/>
      <c r="G233" s="13"/>
      <c r="H233" s="13"/>
      <c r="I233" s="159"/>
      <c r="J233" s="13"/>
      <c r="K233" s="13"/>
      <c r="L233" s="13"/>
      <c r="M233" s="13"/>
      <c r="N233" s="13"/>
      <c r="O233" s="13"/>
      <c r="P233" s="13"/>
      <c r="Q233" s="13"/>
      <c r="R233" s="13"/>
      <c r="S233" s="13"/>
      <c r="T233" s="13"/>
      <c r="U233" s="13"/>
      <c r="V233" s="13"/>
      <c r="W233" s="13"/>
    </row>
    <row r="234" spans="1:23" ht="15.75" customHeight="1" x14ac:dyDescent="0.3">
      <c r="A234" s="13"/>
      <c r="B234" s="13"/>
      <c r="C234" s="13"/>
      <c r="D234" s="159"/>
      <c r="E234" s="13"/>
      <c r="F234" s="159"/>
      <c r="G234" s="13"/>
      <c r="H234" s="13"/>
      <c r="I234" s="159"/>
      <c r="J234" s="13"/>
      <c r="K234" s="13"/>
      <c r="L234" s="13"/>
      <c r="M234" s="13"/>
      <c r="N234" s="13"/>
      <c r="O234" s="13"/>
      <c r="P234" s="13"/>
      <c r="Q234" s="13"/>
      <c r="R234" s="13"/>
      <c r="S234" s="13"/>
      <c r="T234" s="13"/>
      <c r="U234" s="13"/>
      <c r="V234" s="13"/>
      <c r="W234" s="13"/>
    </row>
    <row r="235" spans="1:23" ht="15.75" customHeight="1" x14ac:dyDescent="0.3">
      <c r="A235" s="13"/>
      <c r="B235" s="13"/>
      <c r="C235" s="13"/>
      <c r="D235" s="159"/>
      <c r="E235" s="13"/>
      <c r="F235" s="159"/>
      <c r="G235" s="13"/>
      <c r="H235" s="13"/>
      <c r="I235" s="159"/>
      <c r="J235" s="13"/>
      <c r="K235" s="13"/>
      <c r="L235" s="13"/>
      <c r="M235" s="13"/>
      <c r="N235" s="13"/>
      <c r="O235" s="13"/>
      <c r="P235" s="13"/>
      <c r="Q235" s="13"/>
      <c r="R235" s="13"/>
      <c r="S235" s="13"/>
      <c r="T235" s="13"/>
      <c r="U235" s="13"/>
      <c r="V235" s="13"/>
      <c r="W235" s="13"/>
    </row>
    <row r="236" spans="1:23" ht="15.75" customHeight="1" x14ac:dyDescent="0.3">
      <c r="A236" s="13"/>
      <c r="B236" s="13"/>
      <c r="C236" s="13"/>
      <c r="D236" s="159"/>
      <c r="E236" s="13"/>
      <c r="F236" s="159"/>
      <c r="G236" s="13"/>
      <c r="H236" s="13"/>
      <c r="I236" s="159"/>
      <c r="J236" s="13"/>
      <c r="K236" s="13"/>
      <c r="L236" s="13"/>
      <c r="M236" s="13"/>
      <c r="N236" s="13"/>
      <c r="O236" s="13"/>
      <c r="P236" s="13"/>
      <c r="Q236" s="13"/>
      <c r="R236" s="13"/>
      <c r="S236" s="13"/>
      <c r="T236" s="13"/>
      <c r="U236" s="13"/>
      <c r="V236" s="13"/>
      <c r="W236" s="13"/>
    </row>
    <row r="237" spans="1:23" ht="15.75" customHeight="1" x14ac:dyDescent="0.3">
      <c r="A237" s="13"/>
      <c r="B237" s="13"/>
      <c r="C237" s="13"/>
      <c r="D237" s="159"/>
      <c r="E237" s="13"/>
      <c r="F237" s="159"/>
      <c r="G237" s="13"/>
      <c r="H237" s="13"/>
      <c r="I237" s="159"/>
      <c r="J237" s="13"/>
      <c r="K237" s="13"/>
      <c r="L237" s="13"/>
      <c r="M237" s="13"/>
      <c r="N237" s="13"/>
      <c r="O237" s="13"/>
      <c r="P237" s="13"/>
      <c r="Q237" s="13"/>
      <c r="R237" s="13"/>
      <c r="S237" s="13"/>
      <c r="T237" s="13"/>
      <c r="U237" s="13"/>
      <c r="V237" s="13"/>
      <c r="W237" s="13"/>
    </row>
    <row r="238" spans="1:23" ht="15.75" customHeight="1" x14ac:dyDescent="0.3">
      <c r="A238" s="13"/>
      <c r="B238" s="13"/>
      <c r="C238" s="13"/>
      <c r="D238" s="159"/>
      <c r="E238" s="13"/>
      <c r="F238" s="159"/>
      <c r="G238" s="13"/>
      <c r="H238" s="13"/>
      <c r="I238" s="159"/>
      <c r="J238" s="13"/>
      <c r="K238" s="13"/>
      <c r="L238" s="13"/>
      <c r="M238" s="13"/>
      <c r="N238" s="13"/>
      <c r="O238" s="13"/>
      <c r="P238" s="13"/>
      <c r="Q238" s="13"/>
      <c r="R238" s="13"/>
      <c r="S238" s="13"/>
      <c r="T238" s="13"/>
      <c r="U238" s="13"/>
      <c r="V238" s="13"/>
      <c r="W238" s="13"/>
    </row>
    <row r="239" spans="1:23" ht="15.75" customHeight="1" x14ac:dyDescent="0.3">
      <c r="A239" s="13"/>
      <c r="B239" s="13"/>
      <c r="C239" s="13"/>
      <c r="D239" s="159"/>
      <c r="E239" s="13"/>
      <c r="F239" s="159"/>
      <c r="G239" s="13"/>
      <c r="H239" s="13"/>
      <c r="I239" s="159"/>
      <c r="J239" s="13"/>
      <c r="K239" s="13"/>
      <c r="L239" s="13"/>
      <c r="M239" s="13"/>
      <c r="N239" s="13"/>
      <c r="O239" s="13"/>
      <c r="P239" s="13"/>
      <c r="Q239" s="13"/>
      <c r="R239" s="13"/>
      <c r="S239" s="13"/>
      <c r="T239" s="13"/>
      <c r="U239" s="13"/>
      <c r="V239" s="13"/>
      <c r="W239" s="13"/>
    </row>
    <row r="240" spans="1:23" ht="15.75" customHeight="1" x14ac:dyDescent="0.3">
      <c r="A240" s="13"/>
      <c r="B240" s="13"/>
      <c r="C240" s="13"/>
      <c r="D240" s="159"/>
      <c r="E240" s="13"/>
      <c r="F240" s="159"/>
      <c r="G240" s="13"/>
      <c r="H240" s="13"/>
      <c r="I240" s="159"/>
      <c r="J240" s="13"/>
      <c r="K240" s="13"/>
      <c r="L240" s="13"/>
      <c r="M240" s="13"/>
      <c r="N240" s="13"/>
      <c r="O240" s="13"/>
      <c r="P240" s="13"/>
      <c r="Q240" s="13"/>
      <c r="R240" s="13"/>
      <c r="S240" s="13"/>
      <c r="T240" s="13"/>
      <c r="U240" s="13"/>
      <c r="V240" s="13"/>
      <c r="W240" s="13"/>
    </row>
    <row r="241" spans="1:23" ht="15.75" customHeight="1" x14ac:dyDescent="0.3">
      <c r="A241" s="13"/>
      <c r="B241" s="13"/>
      <c r="C241" s="13"/>
      <c r="D241" s="159"/>
      <c r="E241" s="13"/>
      <c r="F241" s="159"/>
      <c r="G241" s="13"/>
      <c r="H241" s="13"/>
      <c r="I241" s="159"/>
      <c r="J241" s="13"/>
      <c r="K241" s="13"/>
      <c r="L241" s="13"/>
      <c r="M241" s="13"/>
      <c r="N241" s="13"/>
      <c r="O241" s="13"/>
      <c r="P241" s="13"/>
      <c r="Q241" s="13"/>
      <c r="R241" s="13"/>
      <c r="S241" s="13"/>
      <c r="T241" s="13"/>
      <c r="U241" s="13"/>
      <c r="V241" s="13"/>
      <c r="W241" s="13"/>
    </row>
    <row r="242" spans="1:23" ht="15.75" customHeight="1" x14ac:dyDescent="0.3">
      <c r="A242" s="13"/>
      <c r="B242" s="13"/>
      <c r="C242" s="13"/>
      <c r="D242" s="159"/>
      <c r="E242" s="13"/>
      <c r="F242" s="159"/>
      <c r="G242" s="13"/>
      <c r="H242" s="13"/>
      <c r="I242" s="159"/>
      <c r="J242" s="13"/>
      <c r="K242" s="13"/>
      <c r="L242" s="13"/>
      <c r="M242" s="13"/>
      <c r="N242" s="13"/>
      <c r="O242" s="13"/>
      <c r="P242" s="13"/>
      <c r="Q242" s="13"/>
      <c r="R242" s="13"/>
      <c r="S242" s="13"/>
      <c r="T242" s="13"/>
      <c r="U242" s="13"/>
      <c r="V242" s="13"/>
      <c r="W242" s="13"/>
    </row>
    <row r="243" spans="1:23" ht="15.75" customHeight="1" x14ac:dyDescent="0.3">
      <c r="A243" s="13"/>
      <c r="B243" s="13"/>
      <c r="C243" s="13"/>
      <c r="D243" s="159"/>
      <c r="E243" s="13"/>
      <c r="F243" s="159"/>
      <c r="G243" s="13"/>
      <c r="H243" s="13"/>
      <c r="I243" s="159"/>
      <c r="J243" s="13"/>
      <c r="K243" s="13"/>
      <c r="L243" s="13"/>
      <c r="M243" s="13"/>
      <c r="N243" s="13"/>
      <c r="O243" s="13"/>
      <c r="P243" s="13"/>
      <c r="Q243" s="13"/>
      <c r="R243" s="13"/>
      <c r="S243" s="13"/>
      <c r="T243" s="13"/>
      <c r="U243" s="13"/>
      <c r="V243" s="13"/>
      <c r="W243" s="13"/>
    </row>
    <row r="244" spans="1:23" ht="15.75" customHeight="1" x14ac:dyDescent="0.3">
      <c r="A244" s="13"/>
      <c r="B244" s="13"/>
      <c r="C244" s="13"/>
      <c r="D244" s="159"/>
      <c r="E244" s="13"/>
      <c r="F244" s="159"/>
      <c r="G244" s="13"/>
      <c r="H244" s="13"/>
      <c r="I244" s="159"/>
      <c r="J244" s="13"/>
      <c r="K244" s="13"/>
      <c r="L244" s="13"/>
      <c r="M244" s="13"/>
      <c r="N244" s="13"/>
      <c r="O244" s="13"/>
      <c r="P244" s="13"/>
      <c r="Q244" s="13"/>
      <c r="R244" s="13"/>
      <c r="S244" s="13"/>
      <c r="T244" s="13"/>
      <c r="U244" s="13"/>
      <c r="V244" s="13"/>
      <c r="W244" s="13"/>
    </row>
    <row r="245" spans="1:23" ht="15.75" customHeight="1" x14ac:dyDescent="0.3">
      <c r="A245" s="13"/>
      <c r="B245" s="13"/>
      <c r="C245" s="13"/>
      <c r="D245" s="159"/>
      <c r="E245" s="13"/>
      <c r="F245" s="159"/>
      <c r="G245" s="13"/>
      <c r="H245" s="13"/>
      <c r="I245" s="159"/>
      <c r="J245" s="13"/>
      <c r="K245" s="13"/>
      <c r="L245" s="13"/>
      <c r="M245" s="13"/>
      <c r="N245" s="13"/>
      <c r="O245" s="13"/>
      <c r="P245" s="13"/>
      <c r="Q245" s="13"/>
      <c r="R245" s="13"/>
      <c r="S245" s="13"/>
      <c r="T245" s="13"/>
      <c r="U245" s="13"/>
      <c r="V245" s="13"/>
      <c r="W245" s="13"/>
    </row>
    <row r="246" spans="1:23" ht="15.75" customHeight="1" x14ac:dyDescent="0.3">
      <c r="A246" s="13"/>
      <c r="B246" s="13"/>
      <c r="C246" s="13"/>
      <c r="D246" s="159"/>
      <c r="E246" s="13"/>
      <c r="F246" s="159"/>
      <c r="G246" s="13"/>
      <c r="H246" s="13"/>
      <c r="I246" s="159"/>
      <c r="J246" s="13"/>
      <c r="K246" s="13"/>
      <c r="L246" s="13"/>
      <c r="M246" s="13"/>
      <c r="N246" s="13"/>
      <c r="O246" s="13"/>
      <c r="P246" s="13"/>
      <c r="Q246" s="13"/>
      <c r="R246" s="13"/>
      <c r="S246" s="13"/>
      <c r="T246" s="13"/>
      <c r="U246" s="13"/>
      <c r="V246" s="13"/>
      <c r="W246" s="13"/>
    </row>
    <row r="247" spans="1:23" ht="15.75" customHeight="1" x14ac:dyDescent="0.3">
      <c r="A247" s="13"/>
      <c r="B247" s="13"/>
      <c r="C247" s="13"/>
      <c r="D247" s="159"/>
      <c r="E247" s="13"/>
      <c r="F247" s="159"/>
      <c r="G247" s="13"/>
      <c r="H247" s="13"/>
      <c r="I247" s="159"/>
      <c r="J247" s="13"/>
      <c r="K247" s="13"/>
      <c r="L247" s="13"/>
      <c r="M247" s="13"/>
      <c r="N247" s="13"/>
      <c r="O247" s="13"/>
      <c r="P247" s="13"/>
      <c r="Q247" s="13"/>
      <c r="R247" s="13"/>
      <c r="S247" s="13"/>
      <c r="T247" s="13"/>
      <c r="U247" s="13"/>
      <c r="V247" s="13"/>
      <c r="W247" s="13"/>
    </row>
    <row r="248" spans="1:23" ht="15.75" customHeight="1" x14ac:dyDescent="0.3">
      <c r="A248" s="13"/>
      <c r="B248" s="13"/>
      <c r="C248" s="13"/>
      <c r="D248" s="159"/>
      <c r="E248" s="13"/>
      <c r="F248" s="159"/>
      <c r="G248" s="13"/>
      <c r="H248" s="13"/>
      <c r="I248" s="159"/>
      <c r="J248" s="13"/>
      <c r="K248" s="13"/>
      <c r="L248" s="13"/>
      <c r="M248" s="13"/>
      <c r="N248" s="13"/>
      <c r="O248" s="13"/>
      <c r="P248" s="13"/>
      <c r="Q248" s="13"/>
      <c r="R248" s="13"/>
      <c r="S248" s="13"/>
      <c r="T248" s="13"/>
      <c r="U248" s="13"/>
      <c r="V248" s="13"/>
      <c r="W248" s="13"/>
    </row>
    <row r="249" spans="1:23" ht="15.75" customHeight="1" x14ac:dyDescent="0.3">
      <c r="A249" s="13"/>
      <c r="B249" s="13"/>
      <c r="C249" s="13"/>
      <c r="D249" s="159"/>
      <c r="E249" s="13"/>
      <c r="F249" s="159"/>
      <c r="G249" s="13"/>
      <c r="H249" s="13"/>
      <c r="I249" s="159"/>
      <c r="J249" s="13"/>
      <c r="K249" s="13"/>
      <c r="L249" s="13"/>
      <c r="M249" s="13"/>
      <c r="N249" s="13"/>
      <c r="O249" s="13"/>
      <c r="P249" s="13"/>
      <c r="Q249" s="13"/>
      <c r="R249" s="13"/>
      <c r="S249" s="13"/>
      <c r="T249" s="13"/>
      <c r="U249" s="13"/>
      <c r="V249" s="13"/>
      <c r="W249" s="13"/>
    </row>
    <row r="250" spans="1:23" ht="15.75" customHeight="1" x14ac:dyDescent="0.3">
      <c r="A250" s="13"/>
      <c r="B250" s="13"/>
      <c r="C250" s="13"/>
      <c r="D250" s="159"/>
      <c r="E250" s="13"/>
      <c r="F250" s="159"/>
      <c r="G250" s="13"/>
      <c r="H250" s="13"/>
      <c r="I250" s="159"/>
      <c r="J250" s="13"/>
      <c r="K250" s="13"/>
      <c r="L250" s="13"/>
      <c r="M250" s="13"/>
      <c r="N250" s="13"/>
      <c r="O250" s="13"/>
      <c r="P250" s="13"/>
      <c r="Q250" s="13"/>
      <c r="R250" s="13"/>
      <c r="S250" s="13"/>
      <c r="T250" s="13"/>
      <c r="U250" s="13"/>
      <c r="V250" s="13"/>
      <c r="W250" s="13"/>
    </row>
    <row r="251" spans="1:23" ht="15.75" customHeight="1" x14ac:dyDescent="0.3">
      <c r="A251" s="13"/>
      <c r="B251" s="13"/>
      <c r="C251" s="13"/>
      <c r="D251" s="159"/>
      <c r="E251" s="13"/>
      <c r="F251" s="159"/>
      <c r="G251" s="13"/>
      <c r="H251" s="13"/>
      <c r="I251" s="159"/>
      <c r="J251" s="13"/>
      <c r="K251" s="13"/>
      <c r="L251" s="13"/>
      <c r="M251" s="13"/>
      <c r="N251" s="13"/>
      <c r="O251" s="13"/>
      <c r="P251" s="13"/>
      <c r="Q251" s="13"/>
      <c r="R251" s="13"/>
      <c r="S251" s="13"/>
      <c r="T251" s="13"/>
      <c r="U251" s="13"/>
      <c r="V251" s="13"/>
      <c r="W251" s="13"/>
    </row>
    <row r="252" spans="1:23" ht="15.75" customHeight="1" x14ac:dyDescent="0.3">
      <c r="A252" s="13"/>
      <c r="B252" s="13"/>
      <c r="C252" s="13"/>
      <c r="D252" s="159"/>
      <c r="E252" s="13"/>
      <c r="F252" s="159"/>
      <c r="G252" s="13"/>
      <c r="H252" s="13"/>
      <c r="I252" s="159"/>
      <c r="J252" s="13"/>
      <c r="K252" s="13"/>
      <c r="L252" s="13"/>
      <c r="M252" s="13"/>
      <c r="N252" s="13"/>
      <c r="O252" s="13"/>
      <c r="P252" s="13"/>
      <c r="Q252" s="13"/>
      <c r="R252" s="13"/>
      <c r="S252" s="13"/>
      <c r="T252" s="13"/>
      <c r="U252" s="13"/>
      <c r="V252" s="13"/>
      <c r="W252" s="13"/>
    </row>
    <row r="253" spans="1:23" ht="15.75" customHeight="1" x14ac:dyDescent="0.3">
      <c r="A253" s="13"/>
      <c r="B253" s="13"/>
      <c r="C253" s="13"/>
      <c r="D253" s="159"/>
      <c r="E253" s="13"/>
      <c r="F253" s="159"/>
      <c r="G253" s="13"/>
      <c r="H253" s="13"/>
      <c r="I253" s="159"/>
      <c r="J253" s="13"/>
      <c r="K253" s="13"/>
      <c r="L253" s="13"/>
      <c r="M253" s="13"/>
      <c r="N253" s="13"/>
      <c r="O253" s="13"/>
      <c r="P253" s="13"/>
      <c r="Q253" s="13"/>
      <c r="R253" s="13"/>
      <c r="S253" s="13"/>
      <c r="T253" s="13"/>
      <c r="U253" s="13"/>
      <c r="V253" s="13"/>
      <c r="W253" s="13"/>
    </row>
    <row r="254" spans="1:23" ht="15.75" customHeight="1" x14ac:dyDescent="0.3">
      <c r="A254" s="13"/>
      <c r="B254" s="13"/>
      <c r="C254" s="13"/>
      <c r="D254" s="159"/>
      <c r="E254" s="13"/>
      <c r="F254" s="159"/>
      <c r="G254" s="13"/>
      <c r="H254" s="13"/>
      <c r="I254" s="159"/>
      <c r="J254" s="13"/>
      <c r="K254" s="13"/>
      <c r="L254" s="13"/>
      <c r="M254" s="13"/>
      <c r="N254" s="13"/>
      <c r="O254" s="13"/>
      <c r="P254" s="13"/>
      <c r="Q254" s="13"/>
      <c r="R254" s="13"/>
      <c r="S254" s="13"/>
      <c r="T254" s="13"/>
      <c r="U254" s="13"/>
      <c r="V254" s="13"/>
      <c r="W254" s="13"/>
    </row>
    <row r="255" spans="1:23" ht="15.75" customHeight="1" x14ac:dyDescent="0.3">
      <c r="A255" s="13"/>
      <c r="B255" s="13"/>
      <c r="C255" s="13"/>
      <c r="D255" s="159"/>
      <c r="E255" s="13"/>
      <c r="F255" s="159"/>
      <c r="G255" s="13"/>
      <c r="H255" s="13"/>
      <c r="I255" s="159"/>
      <c r="J255" s="13"/>
      <c r="K255" s="13"/>
      <c r="L255" s="13"/>
      <c r="M255" s="13"/>
      <c r="N255" s="13"/>
      <c r="O255" s="13"/>
      <c r="P255" s="13"/>
      <c r="Q255" s="13"/>
      <c r="R255" s="13"/>
      <c r="S255" s="13"/>
      <c r="T255" s="13"/>
      <c r="U255" s="13"/>
      <c r="V255" s="13"/>
      <c r="W255" s="13"/>
    </row>
    <row r="256" spans="1:23" ht="15.75" customHeight="1" x14ac:dyDescent="0.3">
      <c r="A256" s="13"/>
      <c r="B256" s="13"/>
      <c r="C256" s="13"/>
      <c r="D256" s="159"/>
      <c r="E256" s="13"/>
      <c r="F256" s="159"/>
      <c r="G256" s="13"/>
      <c r="H256" s="13"/>
      <c r="I256" s="159"/>
      <c r="J256" s="13"/>
      <c r="K256" s="13"/>
      <c r="L256" s="13"/>
      <c r="M256" s="13"/>
      <c r="N256" s="13"/>
      <c r="O256" s="13"/>
      <c r="P256" s="13"/>
      <c r="Q256" s="13"/>
      <c r="R256" s="13"/>
      <c r="S256" s="13"/>
      <c r="T256" s="13"/>
      <c r="U256" s="13"/>
      <c r="V256" s="13"/>
      <c r="W256" s="13"/>
    </row>
    <row r="257" spans="1:23" ht="15.75" customHeight="1" x14ac:dyDescent="0.3">
      <c r="A257" s="13"/>
      <c r="B257" s="13"/>
      <c r="C257" s="13"/>
      <c r="D257" s="159"/>
      <c r="E257" s="13"/>
      <c r="F257" s="159"/>
      <c r="G257" s="13"/>
      <c r="H257" s="13"/>
      <c r="I257" s="159"/>
      <c r="J257" s="13"/>
      <c r="K257" s="13"/>
      <c r="L257" s="13"/>
      <c r="M257" s="13"/>
      <c r="N257" s="13"/>
      <c r="O257" s="13"/>
      <c r="P257" s="13"/>
      <c r="Q257" s="13"/>
      <c r="R257" s="13"/>
      <c r="S257" s="13"/>
      <c r="T257" s="13"/>
      <c r="U257" s="13"/>
      <c r="V257" s="13"/>
      <c r="W257" s="13"/>
    </row>
    <row r="258" spans="1:23" ht="15.75" customHeight="1" x14ac:dyDescent="0.3">
      <c r="A258" s="13"/>
      <c r="B258" s="13"/>
      <c r="C258" s="13"/>
      <c r="D258" s="159"/>
      <c r="E258" s="13"/>
      <c r="F258" s="159"/>
      <c r="G258" s="13"/>
      <c r="H258" s="13"/>
      <c r="I258" s="159"/>
      <c r="J258" s="13"/>
      <c r="K258" s="13"/>
      <c r="L258" s="13"/>
      <c r="M258" s="13"/>
      <c r="N258" s="13"/>
      <c r="O258" s="13"/>
      <c r="P258" s="13"/>
      <c r="Q258" s="13"/>
      <c r="R258" s="13"/>
      <c r="S258" s="13"/>
      <c r="T258" s="13"/>
      <c r="U258" s="13"/>
      <c r="V258" s="13"/>
      <c r="W258" s="13"/>
    </row>
    <row r="259" spans="1:23" ht="15.75" customHeight="1" x14ac:dyDescent="0.3">
      <c r="A259" s="13"/>
      <c r="B259" s="13"/>
      <c r="C259" s="13"/>
      <c r="D259" s="159"/>
      <c r="E259" s="13"/>
      <c r="F259" s="159"/>
      <c r="G259" s="13"/>
      <c r="H259" s="13"/>
      <c r="I259" s="159"/>
      <c r="J259" s="13"/>
      <c r="K259" s="13"/>
      <c r="L259" s="13"/>
      <c r="M259" s="13"/>
      <c r="N259" s="13"/>
      <c r="O259" s="13"/>
      <c r="P259" s="13"/>
      <c r="Q259" s="13"/>
      <c r="R259" s="13"/>
      <c r="S259" s="13"/>
      <c r="T259" s="13"/>
      <c r="U259" s="13"/>
      <c r="V259" s="13"/>
      <c r="W259" s="13"/>
    </row>
    <row r="260" spans="1:23" ht="15.75" customHeight="1" x14ac:dyDescent="0.3">
      <c r="A260" s="13"/>
      <c r="B260" s="13"/>
      <c r="C260" s="13"/>
      <c r="D260" s="159"/>
      <c r="E260" s="13"/>
      <c r="F260" s="159"/>
      <c r="G260" s="13"/>
      <c r="H260" s="13"/>
      <c r="I260" s="159"/>
      <c r="J260" s="13"/>
      <c r="K260" s="13"/>
      <c r="L260" s="13"/>
      <c r="M260" s="13"/>
      <c r="N260" s="13"/>
      <c r="O260" s="13"/>
      <c r="P260" s="13"/>
      <c r="Q260" s="13"/>
      <c r="R260" s="13"/>
      <c r="S260" s="13"/>
      <c r="T260" s="13"/>
      <c r="U260" s="13"/>
      <c r="V260" s="13"/>
      <c r="W260" s="13"/>
    </row>
    <row r="261" spans="1:23" ht="15.75" customHeight="1" x14ac:dyDescent="0.3">
      <c r="A261" s="13"/>
      <c r="B261" s="13"/>
      <c r="C261" s="13"/>
      <c r="D261" s="159"/>
      <c r="E261" s="13"/>
      <c r="F261" s="159"/>
      <c r="G261" s="13"/>
      <c r="H261" s="13"/>
      <c r="I261" s="159"/>
      <c r="J261" s="13"/>
      <c r="K261" s="13"/>
      <c r="L261" s="13"/>
      <c r="M261" s="13"/>
      <c r="N261" s="13"/>
      <c r="O261" s="13"/>
      <c r="P261" s="13"/>
      <c r="Q261" s="13"/>
      <c r="R261" s="13"/>
      <c r="S261" s="13"/>
      <c r="T261" s="13"/>
      <c r="U261" s="13"/>
      <c r="V261" s="13"/>
      <c r="W261" s="13"/>
    </row>
    <row r="262" spans="1:23" ht="15.75" customHeight="1" x14ac:dyDescent="0.3">
      <c r="A262" s="13"/>
      <c r="B262" s="13"/>
      <c r="C262" s="13"/>
      <c r="D262" s="159"/>
      <c r="E262" s="13"/>
      <c r="F262" s="159"/>
      <c r="G262" s="13"/>
      <c r="H262" s="13"/>
      <c r="I262" s="159"/>
      <c r="J262" s="13"/>
      <c r="K262" s="13"/>
      <c r="L262" s="13"/>
      <c r="M262" s="13"/>
      <c r="N262" s="13"/>
      <c r="O262" s="13"/>
      <c r="P262" s="13"/>
      <c r="Q262" s="13"/>
      <c r="R262" s="13"/>
      <c r="S262" s="13"/>
      <c r="T262" s="13"/>
      <c r="U262" s="13"/>
      <c r="V262" s="13"/>
      <c r="W262" s="13"/>
    </row>
    <row r="263" spans="1:23" ht="15.75" customHeight="1" x14ac:dyDescent="0.3">
      <c r="A263" s="13"/>
      <c r="B263" s="13"/>
      <c r="C263" s="13"/>
      <c r="D263" s="159"/>
      <c r="E263" s="13"/>
      <c r="F263" s="159"/>
      <c r="G263" s="13"/>
      <c r="H263" s="13"/>
      <c r="I263" s="159"/>
      <c r="J263" s="13"/>
      <c r="K263" s="13"/>
      <c r="L263" s="13"/>
      <c r="M263" s="13"/>
      <c r="N263" s="13"/>
      <c r="O263" s="13"/>
      <c r="P263" s="13"/>
      <c r="Q263" s="13"/>
      <c r="R263" s="13"/>
      <c r="S263" s="13"/>
      <c r="T263" s="13"/>
      <c r="U263" s="13"/>
      <c r="V263" s="13"/>
      <c r="W263" s="13"/>
    </row>
    <row r="264" spans="1:23" ht="15.75" customHeight="1" x14ac:dyDescent="0.3">
      <c r="D264" s="159"/>
      <c r="G264" s="13"/>
      <c r="I264" s="159"/>
    </row>
    <row r="265" spans="1:23" ht="15.75" customHeight="1" x14ac:dyDescent="0.3">
      <c r="D265" s="159"/>
      <c r="G265" s="13"/>
      <c r="I265" s="159"/>
    </row>
    <row r="266" spans="1:23" ht="15.75" customHeight="1" x14ac:dyDescent="0.3">
      <c r="D266" s="159"/>
      <c r="G266" s="13"/>
      <c r="I266" s="159"/>
    </row>
    <row r="267" spans="1:23" ht="15.75" customHeight="1" x14ac:dyDescent="0.3">
      <c r="D267" s="159"/>
      <c r="G267" s="13"/>
      <c r="I267" s="159"/>
    </row>
    <row r="268" spans="1:23" ht="15.75" customHeight="1" x14ac:dyDescent="0.3">
      <c r="D268" s="159"/>
      <c r="G268" s="13"/>
      <c r="I268" s="159"/>
    </row>
    <row r="269" spans="1:23" ht="15.75" customHeight="1" x14ac:dyDescent="0.3">
      <c r="D269" s="159"/>
      <c r="G269" s="13"/>
      <c r="I269" s="159"/>
    </row>
    <row r="270" spans="1:23" ht="15.75" customHeight="1" x14ac:dyDescent="0.3">
      <c r="D270" s="159"/>
      <c r="I270" s="159"/>
    </row>
    <row r="271" spans="1:23" ht="15.75" customHeight="1" x14ac:dyDescent="0.3">
      <c r="D271" s="159"/>
      <c r="I271" s="159"/>
    </row>
    <row r="272" spans="1:23" ht="15.75" customHeight="1" x14ac:dyDescent="0.3">
      <c r="D272" s="159"/>
      <c r="I272" s="159"/>
    </row>
    <row r="273" spans="4:9" ht="15.75" customHeight="1" x14ac:dyDescent="0.3">
      <c r="D273" s="159"/>
      <c r="I273" s="159"/>
    </row>
    <row r="274" spans="4:9" ht="15.75" customHeight="1" x14ac:dyDescent="0.3">
      <c r="D274" s="159"/>
      <c r="I274" s="159"/>
    </row>
    <row r="275" spans="4:9" ht="15.75" customHeight="1" x14ac:dyDescent="0.3">
      <c r="D275" s="159"/>
      <c r="I275" s="159"/>
    </row>
    <row r="276" spans="4:9" ht="15.75" customHeight="1" x14ac:dyDescent="0.3">
      <c r="D276" s="159"/>
      <c r="I276" s="159"/>
    </row>
    <row r="277" spans="4:9" ht="15.75" customHeight="1" x14ac:dyDescent="0.3">
      <c r="D277" s="159"/>
      <c r="I277" s="159"/>
    </row>
    <row r="278" spans="4:9" ht="15.75" customHeight="1" x14ac:dyDescent="0.3">
      <c r="D278" s="159"/>
      <c r="I278" s="159"/>
    </row>
    <row r="279" spans="4:9" ht="15.75" customHeight="1" x14ac:dyDescent="0.3">
      <c r="D279" s="159"/>
      <c r="I279" s="159"/>
    </row>
    <row r="280" spans="4:9" ht="15.75" customHeight="1" x14ac:dyDescent="0.3">
      <c r="D280" s="159"/>
      <c r="I280" s="159"/>
    </row>
    <row r="281" spans="4:9" ht="15.75" customHeight="1" x14ac:dyDescent="0.3">
      <c r="D281" s="159"/>
      <c r="I281" s="159"/>
    </row>
    <row r="282" spans="4:9" ht="15.75" customHeight="1" x14ac:dyDescent="0.3">
      <c r="D282" s="159"/>
      <c r="I282" s="159"/>
    </row>
    <row r="283" spans="4:9" ht="15.75" customHeight="1" x14ac:dyDescent="0.3">
      <c r="D283" s="159"/>
      <c r="I283" s="159"/>
    </row>
    <row r="284" spans="4:9" ht="15.75" customHeight="1" x14ac:dyDescent="0.3">
      <c r="D284" s="159"/>
      <c r="I284" s="159"/>
    </row>
    <row r="285" spans="4:9" ht="15.75" customHeight="1" x14ac:dyDescent="0.3">
      <c r="D285" s="159"/>
      <c r="I285" s="159"/>
    </row>
    <row r="286" spans="4:9" ht="15.75" customHeight="1" x14ac:dyDescent="0.3">
      <c r="D286" s="159"/>
      <c r="I286" s="159"/>
    </row>
    <row r="287" spans="4:9" ht="15.75" customHeight="1" x14ac:dyDescent="0.3">
      <c r="D287" s="159"/>
      <c r="I287" s="159"/>
    </row>
    <row r="288" spans="4:9" ht="15.75" customHeight="1" x14ac:dyDescent="0.3">
      <c r="D288" s="159"/>
      <c r="I288" s="159"/>
    </row>
    <row r="289" spans="4:9" ht="15.75" customHeight="1" x14ac:dyDescent="0.3">
      <c r="D289" s="159"/>
      <c r="I289" s="159"/>
    </row>
    <row r="290" spans="4:9" ht="15.75" customHeight="1" x14ac:dyDescent="0.3">
      <c r="D290" s="159"/>
      <c r="I290" s="159"/>
    </row>
    <row r="291" spans="4:9" ht="15.75" customHeight="1" x14ac:dyDescent="0.3">
      <c r="D291" s="159"/>
      <c r="I291" s="159"/>
    </row>
    <row r="292" spans="4:9" ht="15.75" customHeight="1" x14ac:dyDescent="0.3">
      <c r="D292" s="159"/>
      <c r="I292" s="159"/>
    </row>
    <row r="293" spans="4:9" ht="15.75" customHeight="1" x14ac:dyDescent="0.3">
      <c r="D293" s="159"/>
      <c r="I293" s="159"/>
    </row>
    <row r="294" spans="4:9" ht="15.75" customHeight="1" x14ac:dyDescent="0.3">
      <c r="D294" s="159"/>
      <c r="I294" s="159"/>
    </row>
    <row r="295" spans="4:9" ht="15.75" customHeight="1" x14ac:dyDescent="0.3">
      <c r="D295" s="159"/>
      <c r="I295" s="159"/>
    </row>
    <row r="296" spans="4:9" ht="15.75" customHeight="1" x14ac:dyDescent="0.3">
      <c r="D296" s="159"/>
      <c r="I296" s="159"/>
    </row>
    <row r="297" spans="4:9" ht="15.75" customHeight="1" x14ac:dyDescent="0.3">
      <c r="D297" s="159"/>
      <c r="I297" s="159"/>
    </row>
    <row r="298" spans="4:9" ht="15.75" customHeight="1" x14ac:dyDescent="0.3">
      <c r="D298" s="159"/>
      <c r="I298" s="159"/>
    </row>
    <row r="299" spans="4:9" ht="15.75" customHeight="1" x14ac:dyDescent="0.3">
      <c r="D299" s="159"/>
      <c r="I299" s="159"/>
    </row>
    <row r="300" spans="4:9" ht="15.75" customHeight="1" x14ac:dyDescent="0.3">
      <c r="D300" s="159"/>
      <c r="I300" s="159"/>
    </row>
    <row r="301" spans="4:9" ht="15.75" customHeight="1" x14ac:dyDescent="0.3">
      <c r="D301" s="159"/>
      <c r="I301" s="159"/>
    </row>
    <row r="302" spans="4:9" ht="15.75" customHeight="1" x14ac:dyDescent="0.3">
      <c r="D302" s="159"/>
      <c r="I302" s="159"/>
    </row>
    <row r="303" spans="4:9" ht="15.75" customHeight="1" x14ac:dyDescent="0.3">
      <c r="D303" s="159"/>
      <c r="I303" s="159"/>
    </row>
    <row r="304" spans="4:9" ht="15.75" customHeight="1" x14ac:dyDescent="0.3">
      <c r="D304" s="159"/>
      <c r="I304" s="159"/>
    </row>
    <row r="305" spans="4:9" ht="15.75" customHeight="1" x14ac:dyDescent="0.3">
      <c r="D305" s="159"/>
      <c r="I305" s="159"/>
    </row>
    <row r="306" spans="4:9" ht="15.75" customHeight="1" x14ac:dyDescent="0.3">
      <c r="D306" s="159"/>
      <c r="I306" s="159"/>
    </row>
    <row r="307" spans="4:9" ht="15.75" customHeight="1" x14ac:dyDescent="0.3">
      <c r="D307" s="159"/>
      <c r="I307" s="159"/>
    </row>
    <row r="308" spans="4:9" ht="15.75" customHeight="1" x14ac:dyDescent="0.3">
      <c r="D308" s="159"/>
      <c r="I308" s="159"/>
    </row>
    <row r="309" spans="4:9" ht="15.75" customHeight="1" x14ac:dyDescent="0.3">
      <c r="D309" s="159"/>
      <c r="I309" s="159"/>
    </row>
    <row r="310" spans="4:9" ht="15.75" customHeight="1" x14ac:dyDescent="0.3">
      <c r="D310" s="159"/>
      <c r="I310" s="159"/>
    </row>
    <row r="311" spans="4:9" ht="15.75" customHeight="1" x14ac:dyDescent="0.3">
      <c r="D311" s="159"/>
      <c r="I311" s="159"/>
    </row>
    <row r="312" spans="4:9" ht="15.75" customHeight="1" x14ac:dyDescent="0.3">
      <c r="D312" s="159"/>
      <c r="I312" s="159"/>
    </row>
    <row r="313" spans="4:9" ht="15.75" customHeight="1" x14ac:dyDescent="0.3">
      <c r="D313" s="159"/>
      <c r="I313" s="159"/>
    </row>
    <row r="314" spans="4:9" ht="15.75" customHeight="1" x14ac:dyDescent="0.3">
      <c r="D314" s="159"/>
      <c r="I314" s="159"/>
    </row>
    <row r="315" spans="4:9" ht="15.75" customHeight="1" x14ac:dyDescent="0.3">
      <c r="D315" s="159"/>
      <c r="I315" s="159"/>
    </row>
    <row r="316" spans="4:9" ht="15.75" customHeight="1" x14ac:dyDescent="0.3">
      <c r="D316" s="159"/>
      <c r="I316" s="159"/>
    </row>
    <row r="317" spans="4:9" ht="15.75" customHeight="1" x14ac:dyDescent="0.3">
      <c r="D317" s="159"/>
      <c r="I317" s="159"/>
    </row>
    <row r="318" spans="4:9" ht="15.75" customHeight="1" x14ac:dyDescent="0.3">
      <c r="D318" s="159"/>
      <c r="I318" s="159"/>
    </row>
    <row r="319" spans="4:9" ht="15.75" customHeight="1" x14ac:dyDescent="0.3">
      <c r="D319" s="159"/>
      <c r="I319" s="159"/>
    </row>
    <row r="320" spans="4:9" ht="15.75" customHeight="1" x14ac:dyDescent="0.3">
      <c r="D320" s="159"/>
      <c r="I320" s="159"/>
    </row>
    <row r="321" spans="4:9" ht="15.75" customHeight="1" x14ac:dyDescent="0.3">
      <c r="D321" s="159"/>
      <c r="I321" s="159"/>
    </row>
    <row r="322" spans="4:9" ht="15.75" customHeight="1" x14ac:dyDescent="0.3">
      <c r="D322" s="159"/>
      <c r="I322" s="159"/>
    </row>
    <row r="323" spans="4:9" ht="15.75" customHeight="1" x14ac:dyDescent="0.3">
      <c r="D323" s="159"/>
      <c r="I323" s="159"/>
    </row>
    <row r="324" spans="4:9" ht="15.75" customHeight="1" x14ac:dyDescent="0.3">
      <c r="D324" s="159"/>
      <c r="I324" s="159"/>
    </row>
    <row r="325" spans="4:9" ht="15.75" customHeight="1" x14ac:dyDescent="0.3">
      <c r="D325" s="159"/>
      <c r="I325" s="159"/>
    </row>
    <row r="326" spans="4:9" ht="15.75" customHeight="1" x14ac:dyDescent="0.3">
      <c r="D326" s="159"/>
      <c r="I326" s="159"/>
    </row>
    <row r="327" spans="4:9" ht="15.75" customHeight="1" x14ac:dyDescent="0.3">
      <c r="D327" s="159"/>
      <c r="I327" s="159"/>
    </row>
    <row r="328" spans="4:9" ht="15.75" customHeight="1" x14ac:dyDescent="0.3">
      <c r="D328" s="159"/>
      <c r="I328" s="159"/>
    </row>
    <row r="329" spans="4:9" ht="15.75" customHeight="1" x14ac:dyDescent="0.3">
      <c r="D329" s="159"/>
      <c r="I329" s="159"/>
    </row>
    <row r="330" spans="4:9" ht="15.75" customHeight="1" x14ac:dyDescent="0.3">
      <c r="D330" s="159"/>
      <c r="I330" s="159"/>
    </row>
    <row r="331" spans="4:9" ht="15.75" customHeight="1" x14ac:dyDescent="0.3">
      <c r="D331" s="159"/>
      <c r="I331" s="159"/>
    </row>
    <row r="332" spans="4:9" ht="15.75" customHeight="1" x14ac:dyDescent="0.3">
      <c r="D332" s="159"/>
      <c r="I332" s="159"/>
    </row>
    <row r="333" spans="4:9" ht="15.75" customHeight="1" x14ac:dyDescent="0.3">
      <c r="D333" s="159"/>
      <c r="I333" s="159"/>
    </row>
    <row r="334" spans="4:9" ht="15.75" customHeight="1" x14ac:dyDescent="0.3">
      <c r="D334" s="159"/>
      <c r="I334" s="159"/>
    </row>
    <row r="335" spans="4:9" ht="15.75" customHeight="1" x14ac:dyDescent="0.3">
      <c r="D335" s="159"/>
      <c r="I335" s="159"/>
    </row>
    <row r="336" spans="4:9" ht="15.75" customHeight="1" x14ac:dyDescent="0.3">
      <c r="D336" s="159"/>
      <c r="I336" s="159"/>
    </row>
    <row r="337" spans="4:9" ht="15.75" customHeight="1" x14ac:dyDescent="0.3">
      <c r="D337" s="159"/>
      <c r="I337" s="159"/>
    </row>
    <row r="338" spans="4:9" ht="15.75" customHeight="1" x14ac:dyDescent="0.3">
      <c r="D338" s="159"/>
      <c r="I338" s="159"/>
    </row>
    <row r="339" spans="4:9" ht="15.75" customHeight="1" x14ac:dyDescent="0.3">
      <c r="D339" s="159"/>
      <c r="I339" s="159"/>
    </row>
    <row r="340" spans="4:9" ht="15.75" customHeight="1" x14ac:dyDescent="0.3">
      <c r="D340" s="159"/>
      <c r="I340" s="159"/>
    </row>
    <row r="341" spans="4:9" ht="15.75" customHeight="1" x14ac:dyDescent="0.3">
      <c r="D341" s="159"/>
      <c r="I341" s="159"/>
    </row>
    <row r="342" spans="4:9" ht="15.75" customHeight="1" x14ac:dyDescent="0.3">
      <c r="D342" s="159"/>
      <c r="I342" s="159"/>
    </row>
    <row r="343" spans="4:9" ht="15.75" customHeight="1" x14ac:dyDescent="0.3">
      <c r="D343" s="159"/>
      <c r="I343" s="159"/>
    </row>
    <row r="344" spans="4:9" ht="15.75" customHeight="1" x14ac:dyDescent="0.3">
      <c r="D344" s="159"/>
      <c r="I344" s="159"/>
    </row>
    <row r="345" spans="4:9" ht="15.75" customHeight="1" x14ac:dyDescent="0.3">
      <c r="D345" s="159"/>
      <c r="I345" s="159"/>
    </row>
    <row r="346" spans="4:9" ht="15.75" customHeight="1" x14ac:dyDescent="0.3">
      <c r="D346" s="159"/>
      <c r="I346" s="159"/>
    </row>
    <row r="347" spans="4:9" ht="15.75" customHeight="1" x14ac:dyDescent="0.3">
      <c r="D347" s="159"/>
      <c r="I347" s="159"/>
    </row>
    <row r="348" spans="4:9" ht="15.75" customHeight="1" x14ac:dyDescent="0.3">
      <c r="D348" s="159"/>
      <c r="I348" s="159"/>
    </row>
    <row r="349" spans="4:9" ht="15.75" customHeight="1" x14ac:dyDescent="0.3">
      <c r="D349" s="159"/>
      <c r="I349" s="159"/>
    </row>
    <row r="350" spans="4:9" ht="15.75" customHeight="1" x14ac:dyDescent="0.3">
      <c r="D350" s="159"/>
      <c r="I350" s="159"/>
    </row>
    <row r="351" spans="4:9" ht="15.75" customHeight="1" x14ac:dyDescent="0.3">
      <c r="D351" s="159"/>
      <c r="I351" s="159"/>
    </row>
    <row r="352" spans="4:9" ht="15.75" customHeight="1" x14ac:dyDescent="0.3">
      <c r="D352" s="159"/>
      <c r="I352" s="159"/>
    </row>
    <row r="353" spans="4:9" ht="15.75" customHeight="1" x14ac:dyDescent="0.3">
      <c r="D353" s="159"/>
      <c r="I353" s="159"/>
    </row>
    <row r="354" spans="4:9" ht="15.75" customHeight="1" x14ac:dyDescent="0.3">
      <c r="D354" s="159"/>
      <c r="I354" s="159"/>
    </row>
    <row r="355" spans="4:9" ht="15.75" customHeight="1" x14ac:dyDescent="0.3">
      <c r="D355" s="159"/>
      <c r="I355" s="159"/>
    </row>
    <row r="356" spans="4:9" ht="15.75" customHeight="1" x14ac:dyDescent="0.3">
      <c r="D356" s="159"/>
      <c r="I356" s="159"/>
    </row>
    <row r="357" spans="4:9" ht="15.75" customHeight="1" x14ac:dyDescent="0.3">
      <c r="D357" s="159"/>
      <c r="I357" s="159"/>
    </row>
    <row r="358" spans="4:9" ht="15.75" customHeight="1" x14ac:dyDescent="0.3">
      <c r="D358" s="159"/>
      <c r="I358" s="159"/>
    </row>
    <row r="359" spans="4:9" ht="15.75" customHeight="1" x14ac:dyDescent="0.3">
      <c r="D359" s="159"/>
      <c r="I359" s="159"/>
    </row>
    <row r="360" spans="4:9" ht="15.75" customHeight="1" x14ac:dyDescent="0.3">
      <c r="D360" s="159"/>
      <c r="I360" s="159"/>
    </row>
    <row r="361" spans="4:9" ht="15.75" customHeight="1" x14ac:dyDescent="0.3">
      <c r="D361" s="159"/>
      <c r="I361" s="159"/>
    </row>
    <row r="362" spans="4:9" ht="15.75" customHeight="1" x14ac:dyDescent="0.3">
      <c r="D362" s="159"/>
      <c r="I362" s="159"/>
    </row>
    <row r="363" spans="4:9" ht="15.75" customHeight="1" x14ac:dyDescent="0.3">
      <c r="D363" s="159"/>
      <c r="I363" s="159"/>
    </row>
    <row r="364" spans="4:9" ht="15.75" customHeight="1" x14ac:dyDescent="0.3">
      <c r="D364" s="159"/>
      <c r="I364" s="159"/>
    </row>
    <row r="365" spans="4:9" ht="15.75" customHeight="1" x14ac:dyDescent="0.3">
      <c r="D365" s="159"/>
      <c r="I365" s="159"/>
    </row>
    <row r="366" spans="4:9" ht="15.75" customHeight="1" x14ac:dyDescent="0.3">
      <c r="D366" s="159"/>
      <c r="I366" s="159"/>
    </row>
    <row r="367" spans="4:9" ht="15.75" customHeight="1" x14ac:dyDescent="0.3">
      <c r="D367" s="159"/>
      <c r="I367" s="159"/>
    </row>
    <row r="368" spans="4:9" ht="15.75" customHeight="1" x14ac:dyDescent="0.3">
      <c r="D368" s="159"/>
      <c r="I368" s="159"/>
    </row>
    <row r="369" spans="4:9" ht="15.75" customHeight="1" x14ac:dyDescent="0.3">
      <c r="D369" s="159"/>
      <c r="I369" s="159"/>
    </row>
    <row r="370" spans="4:9" ht="15.75" customHeight="1" x14ac:dyDescent="0.3">
      <c r="D370" s="159"/>
      <c r="I370" s="159"/>
    </row>
    <row r="371" spans="4:9" ht="15.75" customHeight="1" x14ac:dyDescent="0.3">
      <c r="D371" s="159"/>
      <c r="I371" s="159"/>
    </row>
    <row r="372" spans="4:9" ht="15.75" customHeight="1" x14ac:dyDescent="0.3">
      <c r="D372" s="159"/>
      <c r="I372" s="159"/>
    </row>
    <row r="373" spans="4:9" ht="15.75" customHeight="1" x14ac:dyDescent="0.3">
      <c r="D373" s="159"/>
      <c r="I373" s="159"/>
    </row>
    <row r="374" spans="4:9" ht="15.75" customHeight="1" x14ac:dyDescent="0.3">
      <c r="D374" s="159"/>
      <c r="I374" s="159"/>
    </row>
    <row r="375" spans="4:9" ht="15.75" customHeight="1" x14ac:dyDescent="0.3">
      <c r="D375" s="159"/>
      <c r="I375" s="159"/>
    </row>
    <row r="376" spans="4:9" ht="15.75" customHeight="1" x14ac:dyDescent="0.3">
      <c r="D376" s="159"/>
      <c r="I376" s="159"/>
    </row>
    <row r="377" spans="4:9" ht="15.75" customHeight="1" x14ac:dyDescent="0.3">
      <c r="D377" s="159"/>
      <c r="I377" s="159"/>
    </row>
    <row r="378" spans="4:9" ht="15.75" customHeight="1" x14ac:dyDescent="0.3">
      <c r="D378" s="159"/>
      <c r="I378" s="159"/>
    </row>
    <row r="379" spans="4:9" ht="15.75" customHeight="1" x14ac:dyDescent="0.3">
      <c r="D379" s="159"/>
      <c r="I379" s="159"/>
    </row>
    <row r="380" spans="4:9" ht="15.75" customHeight="1" x14ac:dyDescent="0.3">
      <c r="D380" s="159"/>
      <c r="I380" s="159"/>
    </row>
    <row r="381" spans="4:9" ht="15.75" customHeight="1" x14ac:dyDescent="0.3">
      <c r="D381" s="159"/>
      <c r="I381" s="159"/>
    </row>
    <row r="382" spans="4:9" ht="15.75" customHeight="1" x14ac:dyDescent="0.3">
      <c r="D382" s="159"/>
      <c r="I382" s="159"/>
    </row>
    <row r="383" spans="4:9" ht="15.75" customHeight="1" x14ac:dyDescent="0.3">
      <c r="D383" s="159"/>
      <c r="I383" s="159"/>
    </row>
    <row r="384" spans="4:9" ht="15.75" customHeight="1" x14ac:dyDescent="0.3">
      <c r="D384" s="159"/>
      <c r="I384" s="159"/>
    </row>
    <row r="385" spans="4:9" ht="15.75" customHeight="1" x14ac:dyDescent="0.3">
      <c r="D385" s="159"/>
      <c r="I385" s="159"/>
    </row>
    <row r="386" spans="4:9" ht="15.75" customHeight="1" x14ac:dyDescent="0.3">
      <c r="D386" s="159"/>
      <c r="I386" s="159"/>
    </row>
    <row r="387" spans="4:9" ht="15.75" customHeight="1" x14ac:dyDescent="0.3">
      <c r="D387" s="159"/>
      <c r="I387" s="159"/>
    </row>
    <row r="388" spans="4:9" ht="15.75" customHeight="1" x14ac:dyDescent="0.3">
      <c r="D388" s="159"/>
      <c r="I388" s="159"/>
    </row>
    <row r="389" spans="4:9" ht="15.75" customHeight="1" x14ac:dyDescent="0.3">
      <c r="D389" s="159"/>
      <c r="I389" s="159"/>
    </row>
    <row r="390" spans="4:9" ht="15.75" customHeight="1" x14ac:dyDescent="0.3">
      <c r="D390" s="159"/>
      <c r="I390" s="159"/>
    </row>
    <row r="391" spans="4:9" ht="15.75" customHeight="1" x14ac:dyDescent="0.3">
      <c r="D391" s="159"/>
      <c r="I391" s="159"/>
    </row>
    <row r="392" spans="4:9" ht="15.75" customHeight="1" x14ac:dyDescent="0.3">
      <c r="D392" s="159"/>
      <c r="I392" s="159"/>
    </row>
    <row r="393" spans="4:9" ht="15.75" customHeight="1" x14ac:dyDescent="0.3">
      <c r="D393" s="159"/>
      <c r="I393" s="159"/>
    </row>
    <row r="394" spans="4:9" ht="15.75" customHeight="1" x14ac:dyDescent="0.3">
      <c r="D394" s="159"/>
      <c r="I394" s="159"/>
    </row>
    <row r="395" spans="4:9" ht="15.75" customHeight="1" x14ac:dyDescent="0.3">
      <c r="D395" s="159"/>
      <c r="I395" s="159"/>
    </row>
    <row r="396" spans="4:9" ht="15.75" customHeight="1" x14ac:dyDescent="0.3">
      <c r="D396" s="159"/>
      <c r="I396" s="159"/>
    </row>
    <row r="397" spans="4:9" ht="15.75" customHeight="1" x14ac:dyDescent="0.3">
      <c r="D397" s="159"/>
      <c r="I397" s="159"/>
    </row>
    <row r="398" spans="4:9" ht="15.75" customHeight="1" x14ac:dyDescent="0.3">
      <c r="D398" s="159"/>
      <c r="I398" s="159"/>
    </row>
    <row r="399" spans="4:9" ht="15.75" customHeight="1" x14ac:dyDescent="0.3">
      <c r="D399" s="159"/>
      <c r="I399" s="159"/>
    </row>
    <row r="400" spans="4:9" ht="15.75" customHeight="1" x14ac:dyDescent="0.3">
      <c r="D400" s="159"/>
      <c r="I400" s="159"/>
    </row>
    <row r="401" spans="4:9" ht="15.75" customHeight="1" x14ac:dyDescent="0.3">
      <c r="D401" s="159"/>
      <c r="I401" s="159"/>
    </row>
    <row r="402" spans="4:9" ht="15.75" customHeight="1" x14ac:dyDescent="0.3">
      <c r="D402" s="159"/>
      <c r="I402" s="159"/>
    </row>
    <row r="403" spans="4:9" ht="15.75" customHeight="1" x14ac:dyDescent="0.3">
      <c r="D403" s="159"/>
      <c r="I403" s="159"/>
    </row>
    <row r="404" spans="4:9" ht="15.75" customHeight="1" x14ac:dyDescent="0.3">
      <c r="D404" s="159"/>
      <c r="I404" s="159"/>
    </row>
    <row r="405" spans="4:9" ht="15.75" customHeight="1" x14ac:dyDescent="0.3">
      <c r="D405" s="159"/>
      <c r="I405" s="159"/>
    </row>
    <row r="406" spans="4:9" ht="15.75" customHeight="1" x14ac:dyDescent="0.3">
      <c r="D406" s="159"/>
      <c r="I406" s="159"/>
    </row>
    <row r="407" spans="4:9" ht="15.75" customHeight="1" x14ac:dyDescent="0.3">
      <c r="D407" s="159"/>
      <c r="I407" s="159"/>
    </row>
    <row r="408" spans="4:9" ht="15.75" customHeight="1" x14ac:dyDescent="0.3">
      <c r="D408" s="159"/>
      <c r="I408" s="159"/>
    </row>
    <row r="409" spans="4:9" ht="15.75" customHeight="1" x14ac:dyDescent="0.3">
      <c r="D409" s="159"/>
      <c r="I409" s="159"/>
    </row>
    <row r="410" spans="4:9" ht="15.75" customHeight="1" x14ac:dyDescent="0.3">
      <c r="D410" s="159"/>
      <c r="I410" s="159"/>
    </row>
    <row r="411" spans="4:9" ht="15.75" customHeight="1" x14ac:dyDescent="0.3">
      <c r="D411" s="159"/>
      <c r="I411" s="159"/>
    </row>
    <row r="412" spans="4:9" ht="15.75" customHeight="1" x14ac:dyDescent="0.3">
      <c r="D412" s="159"/>
      <c r="I412" s="159"/>
    </row>
    <row r="413" spans="4:9" ht="15.75" customHeight="1" x14ac:dyDescent="0.3">
      <c r="D413" s="159"/>
      <c r="I413" s="159"/>
    </row>
    <row r="414" spans="4:9" ht="15.75" customHeight="1" x14ac:dyDescent="0.3">
      <c r="D414" s="159"/>
      <c r="I414" s="159"/>
    </row>
    <row r="415" spans="4:9" ht="15.75" customHeight="1" x14ac:dyDescent="0.3">
      <c r="D415" s="159"/>
      <c r="I415" s="159"/>
    </row>
    <row r="416" spans="4:9" ht="15.75" customHeight="1" x14ac:dyDescent="0.3">
      <c r="D416" s="159"/>
      <c r="I416" s="159"/>
    </row>
    <row r="417" spans="4:9" ht="15.75" customHeight="1" x14ac:dyDescent="0.3">
      <c r="D417" s="159"/>
      <c r="I417" s="159"/>
    </row>
    <row r="418" spans="4:9" ht="15.75" customHeight="1" x14ac:dyDescent="0.3">
      <c r="D418" s="159"/>
      <c r="I418" s="159"/>
    </row>
    <row r="419" spans="4:9" ht="15.75" customHeight="1" x14ac:dyDescent="0.3">
      <c r="D419" s="159"/>
      <c r="I419" s="159"/>
    </row>
    <row r="420" spans="4:9" ht="15.75" customHeight="1" x14ac:dyDescent="0.3">
      <c r="D420" s="159"/>
      <c r="I420" s="159"/>
    </row>
    <row r="421" spans="4:9" ht="15.75" customHeight="1" x14ac:dyDescent="0.3">
      <c r="D421" s="159"/>
      <c r="I421" s="159"/>
    </row>
    <row r="422" spans="4:9" ht="15.75" customHeight="1" x14ac:dyDescent="0.3">
      <c r="D422" s="159"/>
      <c r="I422" s="159"/>
    </row>
    <row r="423" spans="4:9" ht="15.75" customHeight="1" x14ac:dyDescent="0.3">
      <c r="D423" s="159"/>
      <c r="I423" s="159"/>
    </row>
    <row r="424" spans="4:9" ht="15.75" customHeight="1" x14ac:dyDescent="0.3">
      <c r="D424" s="159"/>
      <c r="I424" s="159"/>
    </row>
    <row r="425" spans="4:9" ht="15.75" customHeight="1" x14ac:dyDescent="0.3">
      <c r="D425" s="159"/>
      <c r="I425" s="159"/>
    </row>
    <row r="426" spans="4:9" ht="15.75" customHeight="1" x14ac:dyDescent="0.3">
      <c r="D426" s="159"/>
      <c r="I426" s="159"/>
    </row>
    <row r="427" spans="4:9" ht="15.75" customHeight="1" x14ac:dyDescent="0.3">
      <c r="D427" s="159"/>
      <c r="I427" s="159"/>
    </row>
    <row r="428" spans="4:9" ht="15.75" customHeight="1" x14ac:dyDescent="0.3">
      <c r="D428" s="159"/>
      <c r="I428" s="159"/>
    </row>
    <row r="429" spans="4:9" ht="15.75" customHeight="1" x14ac:dyDescent="0.3">
      <c r="D429" s="159"/>
      <c r="I429" s="159"/>
    </row>
    <row r="430" spans="4:9" ht="15.75" customHeight="1" x14ac:dyDescent="0.3">
      <c r="D430" s="159"/>
      <c r="I430" s="159"/>
    </row>
    <row r="431" spans="4:9" ht="15.75" customHeight="1" x14ac:dyDescent="0.3">
      <c r="D431" s="159"/>
      <c r="I431" s="159"/>
    </row>
    <row r="432" spans="4:9" ht="15.75" customHeight="1" x14ac:dyDescent="0.3">
      <c r="D432" s="159"/>
      <c r="I432" s="159"/>
    </row>
    <row r="433" spans="4:9" ht="15.75" customHeight="1" x14ac:dyDescent="0.3">
      <c r="D433" s="159"/>
      <c r="I433" s="159"/>
    </row>
    <row r="434" spans="4:9" ht="15.75" customHeight="1" x14ac:dyDescent="0.3">
      <c r="D434" s="159"/>
      <c r="I434" s="159"/>
    </row>
    <row r="435" spans="4:9" ht="15.75" customHeight="1" x14ac:dyDescent="0.3">
      <c r="D435" s="159"/>
      <c r="I435" s="159"/>
    </row>
    <row r="436" spans="4:9" ht="15.75" customHeight="1" x14ac:dyDescent="0.3">
      <c r="D436" s="159"/>
      <c r="I436" s="159"/>
    </row>
    <row r="437" spans="4:9" ht="15.75" customHeight="1" x14ac:dyDescent="0.3">
      <c r="D437" s="159"/>
      <c r="I437" s="159"/>
    </row>
    <row r="438" spans="4:9" ht="15.75" customHeight="1" x14ac:dyDescent="0.3">
      <c r="D438" s="159"/>
      <c r="I438" s="159"/>
    </row>
    <row r="439" spans="4:9" ht="15.75" customHeight="1" x14ac:dyDescent="0.3">
      <c r="D439" s="159"/>
      <c r="I439" s="159"/>
    </row>
    <row r="440" spans="4:9" ht="15.75" customHeight="1" x14ac:dyDescent="0.3">
      <c r="D440" s="159"/>
      <c r="I440" s="159"/>
    </row>
    <row r="441" spans="4:9" ht="15.75" customHeight="1" x14ac:dyDescent="0.3">
      <c r="D441" s="159"/>
      <c r="I441" s="159"/>
    </row>
    <row r="442" spans="4:9" ht="15.75" customHeight="1" x14ac:dyDescent="0.3">
      <c r="D442" s="159"/>
      <c r="I442" s="159"/>
    </row>
    <row r="443" spans="4:9" ht="15.75" customHeight="1" x14ac:dyDescent="0.3">
      <c r="D443" s="159"/>
      <c r="I443" s="159"/>
    </row>
    <row r="444" spans="4:9" ht="15.75" customHeight="1" x14ac:dyDescent="0.3">
      <c r="D444" s="159"/>
      <c r="I444" s="159"/>
    </row>
    <row r="445" spans="4:9" ht="15.75" customHeight="1" x14ac:dyDescent="0.3">
      <c r="D445" s="159"/>
      <c r="I445" s="159"/>
    </row>
    <row r="446" spans="4:9" ht="15.75" customHeight="1" x14ac:dyDescent="0.3">
      <c r="D446" s="159"/>
      <c r="I446" s="159"/>
    </row>
    <row r="447" spans="4:9" ht="15.75" customHeight="1" x14ac:dyDescent="0.3">
      <c r="D447" s="159"/>
      <c r="I447" s="159"/>
    </row>
    <row r="448" spans="4:9" ht="15.75" customHeight="1" x14ac:dyDescent="0.3">
      <c r="D448" s="159"/>
      <c r="I448" s="159"/>
    </row>
    <row r="449" spans="4:9" ht="15.75" customHeight="1" x14ac:dyDescent="0.3">
      <c r="D449" s="159"/>
      <c r="I449" s="159"/>
    </row>
    <row r="450" spans="4:9" ht="15.75" customHeight="1" x14ac:dyDescent="0.3">
      <c r="D450" s="159"/>
      <c r="I450" s="159"/>
    </row>
    <row r="451" spans="4:9" ht="15.75" customHeight="1" x14ac:dyDescent="0.3">
      <c r="D451" s="159"/>
      <c r="I451" s="159"/>
    </row>
    <row r="452" spans="4:9" ht="15.75" customHeight="1" x14ac:dyDescent="0.3">
      <c r="D452" s="159"/>
      <c r="I452" s="159"/>
    </row>
    <row r="453" spans="4:9" ht="15.75" customHeight="1" x14ac:dyDescent="0.3">
      <c r="D453" s="159"/>
      <c r="I453" s="159"/>
    </row>
    <row r="454" spans="4:9" ht="15.75" customHeight="1" x14ac:dyDescent="0.3">
      <c r="D454" s="159"/>
      <c r="I454" s="159"/>
    </row>
    <row r="455" spans="4:9" ht="15.75" customHeight="1" x14ac:dyDescent="0.3">
      <c r="D455" s="159"/>
      <c r="I455" s="159"/>
    </row>
    <row r="456" spans="4:9" ht="15.75" customHeight="1" x14ac:dyDescent="0.3">
      <c r="D456" s="159"/>
      <c r="I456" s="159"/>
    </row>
    <row r="457" spans="4:9" ht="15.75" customHeight="1" x14ac:dyDescent="0.3">
      <c r="D457" s="159"/>
      <c r="I457" s="159"/>
    </row>
    <row r="458" spans="4:9" ht="15.75" customHeight="1" x14ac:dyDescent="0.3">
      <c r="D458" s="159"/>
      <c r="I458" s="159"/>
    </row>
    <row r="459" spans="4:9" ht="15.75" customHeight="1" x14ac:dyDescent="0.3">
      <c r="D459" s="159"/>
      <c r="I459" s="159"/>
    </row>
    <row r="460" spans="4:9" ht="15.75" customHeight="1" x14ac:dyDescent="0.3">
      <c r="D460" s="159"/>
      <c r="I460" s="159"/>
    </row>
    <row r="461" spans="4:9" ht="15.75" customHeight="1" x14ac:dyDescent="0.3">
      <c r="D461" s="159"/>
      <c r="I461" s="159"/>
    </row>
    <row r="462" spans="4:9" ht="15.75" customHeight="1" x14ac:dyDescent="0.3">
      <c r="D462" s="159"/>
      <c r="I462" s="159"/>
    </row>
    <row r="463" spans="4:9" ht="15.75" customHeight="1" x14ac:dyDescent="0.3">
      <c r="D463" s="159"/>
      <c r="I463" s="159"/>
    </row>
    <row r="464" spans="4:9" ht="15.75" customHeight="1" x14ac:dyDescent="0.3">
      <c r="D464" s="159"/>
      <c r="I464" s="159"/>
    </row>
    <row r="465" spans="4:9" ht="15.75" customHeight="1" x14ac:dyDescent="0.3">
      <c r="D465" s="159"/>
      <c r="I465" s="159"/>
    </row>
    <row r="466" spans="4:9" ht="15.75" customHeight="1" x14ac:dyDescent="0.3">
      <c r="D466" s="159"/>
      <c r="I466" s="159"/>
    </row>
    <row r="467" spans="4:9" ht="15.75" customHeight="1" x14ac:dyDescent="0.3">
      <c r="D467" s="159"/>
      <c r="I467" s="159"/>
    </row>
    <row r="468" spans="4:9" ht="15.75" customHeight="1" x14ac:dyDescent="0.3">
      <c r="D468" s="159"/>
      <c r="I468" s="159"/>
    </row>
    <row r="469" spans="4:9" ht="15.75" customHeight="1" x14ac:dyDescent="0.3">
      <c r="D469" s="159"/>
      <c r="I469" s="159"/>
    </row>
    <row r="470" spans="4:9" ht="15.75" customHeight="1" x14ac:dyDescent="0.3">
      <c r="D470" s="159"/>
      <c r="I470" s="159"/>
    </row>
    <row r="471" spans="4:9" ht="15.75" customHeight="1" x14ac:dyDescent="0.3">
      <c r="D471" s="159"/>
      <c r="I471" s="159"/>
    </row>
    <row r="472" spans="4:9" ht="15.75" customHeight="1" x14ac:dyDescent="0.3">
      <c r="D472" s="159"/>
      <c r="I472" s="159"/>
    </row>
    <row r="473" spans="4:9" ht="15.75" customHeight="1" x14ac:dyDescent="0.3">
      <c r="D473" s="159"/>
      <c r="I473" s="159"/>
    </row>
    <row r="474" spans="4:9" ht="15.75" customHeight="1" x14ac:dyDescent="0.3">
      <c r="D474" s="159"/>
      <c r="I474" s="159"/>
    </row>
    <row r="475" spans="4:9" ht="15.75" customHeight="1" x14ac:dyDescent="0.3">
      <c r="D475" s="159"/>
      <c r="I475" s="159"/>
    </row>
    <row r="476" spans="4:9" ht="15.75" customHeight="1" x14ac:dyDescent="0.3">
      <c r="D476" s="159"/>
      <c r="I476" s="159"/>
    </row>
    <row r="477" spans="4:9" ht="15.75" customHeight="1" x14ac:dyDescent="0.3">
      <c r="D477" s="159"/>
      <c r="I477" s="159"/>
    </row>
    <row r="478" spans="4:9" ht="15.75" customHeight="1" x14ac:dyDescent="0.3">
      <c r="D478" s="159"/>
      <c r="I478" s="159"/>
    </row>
    <row r="479" spans="4:9" ht="15.75" customHeight="1" x14ac:dyDescent="0.3">
      <c r="D479" s="159"/>
      <c r="I479" s="159"/>
    </row>
    <row r="480" spans="4:9" ht="15.75" customHeight="1" x14ac:dyDescent="0.3">
      <c r="D480" s="159"/>
      <c r="I480" s="159"/>
    </row>
    <row r="481" spans="4:9" ht="15.75" customHeight="1" x14ac:dyDescent="0.3">
      <c r="D481" s="159"/>
      <c r="I481" s="159"/>
    </row>
    <row r="482" spans="4:9" ht="15.75" customHeight="1" x14ac:dyDescent="0.3">
      <c r="D482" s="159"/>
      <c r="I482" s="159"/>
    </row>
    <row r="483" spans="4:9" ht="15.75" customHeight="1" x14ac:dyDescent="0.3">
      <c r="D483" s="159"/>
      <c r="I483" s="159"/>
    </row>
    <row r="484" spans="4:9" ht="15.75" customHeight="1" x14ac:dyDescent="0.3">
      <c r="D484" s="159"/>
      <c r="I484" s="159"/>
    </row>
    <row r="485" spans="4:9" ht="15.75" customHeight="1" x14ac:dyDescent="0.3">
      <c r="D485" s="159"/>
      <c r="I485" s="159"/>
    </row>
    <row r="486" spans="4:9" ht="15.75" customHeight="1" x14ac:dyDescent="0.3">
      <c r="D486" s="159"/>
      <c r="I486" s="159"/>
    </row>
    <row r="487" spans="4:9" ht="15.75" customHeight="1" x14ac:dyDescent="0.3">
      <c r="D487" s="159"/>
      <c r="I487" s="159"/>
    </row>
    <row r="488" spans="4:9" ht="15.75" customHeight="1" x14ac:dyDescent="0.3">
      <c r="D488" s="159"/>
      <c r="I488" s="159"/>
    </row>
    <row r="489" spans="4:9" ht="15.75" customHeight="1" x14ac:dyDescent="0.3">
      <c r="D489" s="159"/>
      <c r="I489" s="159"/>
    </row>
    <row r="490" spans="4:9" ht="15.75" customHeight="1" x14ac:dyDescent="0.3">
      <c r="D490" s="159"/>
      <c r="I490" s="159"/>
    </row>
    <row r="491" spans="4:9" ht="15.75" customHeight="1" x14ac:dyDescent="0.3">
      <c r="D491" s="159"/>
      <c r="I491" s="159"/>
    </row>
    <row r="492" spans="4:9" ht="15.75" customHeight="1" x14ac:dyDescent="0.3">
      <c r="D492" s="159"/>
      <c r="I492" s="159"/>
    </row>
    <row r="493" spans="4:9" ht="15.75" customHeight="1" x14ac:dyDescent="0.3">
      <c r="D493" s="159"/>
      <c r="I493" s="159"/>
    </row>
    <row r="494" spans="4:9" ht="15.75" customHeight="1" x14ac:dyDescent="0.3">
      <c r="D494" s="159"/>
      <c r="I494" s="159"/>
    </row>
    <row r="495" spans="4:9" ht="15.75" customHeight="1" x14ac:dyDescent="0.3">
      <c r="D495" s="159"/>
      <c r="I495" s="159"/>
    </row>
    <row r="496" spans="4:9" ht="15.75" customHeight="1" x14ac:dyDescent="0.3">
      <c r="D496" s="159"/>
      <c r="I496" s="159"/>
    </row>
    <row r="497" spans="4:9" ht="15.75" customHeight="1" x14ac:dyDescent="0.3">
      <c r="D497" s="159"/>
      <c r="I497" s="159"/>
    </row>
    <row r="498" spans="4:9" ht="15.75" customHeight="1" x14ac:dyDescent="0.3">
      <c r="D498" s="159"/>
      <c r="I498" s="159"/>
    </row>
    <row r="499" spans="4:9" ht="15.75" customHeight="1" x14ac:dyDescent="0.3">
      <c r="D499" s="159"/>
      <c r="I499" s="159"/>
    </row>
    <row r="500" spans="4:9" ht="15.75" customHeight="1" x14ac:dyDescent="0.3">
      <c r="D500" s="159"/>
      <c r="I500" s="159"/>
    </row>
    <row r="501" spans="4:9" ht="15.75" customHeight="1" x14ac:dyDescent="0.3">
      <c r="D501" s="159"/>
      <c r="I501" s="159"/>
    </row>
    <row r="502" spans="4:9" ht="15.75" customHeight="1" x14ac:dyDescent="0.3">
      <c r="D502" s="159"/>
      <c r="I502" s="159"/>
    </row>
    <row r="503" spans="4:9" ht="15.75" customHeight="1" x14ac:dyDescent="0.3">
      <c r="D503" s="159"/>
      <c r="I503" s="159"/>
    </row>
    <row r="504" spans="4:9" ht="15.75" customHeight="1" x14ac:dyDescent="0.3">
      <c r="D504" s="159"/>
      <c r="I504" s="159"/>
    </row>
    <row r="505" spans="4:9" ht="15.75" customHeight="1" x14ac:dyDescent="0.3">
      <c r="D505" s="159"/>
      <c r="I505" s="159"/>
    </row>
    <row r="506" spans="4:9" ht="15.75" customHeight="1" x14ac:dyDescent="0.3">
      <c r="D506" s="159"/>
      <c r="I506" s="159"/>
    </row>
    <row r="507" spans="4:9" ht="15.75" customHeight="1" x14ac:dyDescent="0.3">
      <c r="D507" s="159"/>
      <c r="I507" s="159"/>
    </row>
    <row r="508" spans="4:9" ht="15.75" customHeight="1" x14ac:dyDescent="0.3">
      <c r="D508" s="159"/>
      <c r="I508" s="159"/>
    </row>
    <row r="509" spans="4:9" ht="15.75" customHeight="1" x14ac:dyDescent="0.3">
      <c r="D509" s="159"/>
      <c r="I509" s="159"/>
    </row>
    <row r="510" spans="4:9" ht="15.75" customHeight="1" x14ac:dyDescent="0.3">
      <c r="D510" s="159"/>
      <c r="I510" s="159"/>
    </row>
    <row r="511" spans="4:9" ht="15.75" customHeight="1" x14ac:dyDescent="0.3">
      <c r="D511" s="159"/>
      <c r="I511" s="159"/>
    </row>
    <row r="512" spans="4:9" ht="15.75" customHeight="1" x14ac:dyDescent="0.3">
      <c r="D512" s="159"/>
      <c r="I512" s="159"/>
    </row>
    <row r="513" spans="4:9" ht="15.75" customHeight="1" x14ac:dyDescent="0.3">
      <c r="D513" s="159"/>
      <c r="I513" s="159"/>
    </row>
    <row r="514" spans="4:9" ht="15.75" customHeight="1" x14ac:dyDescent="0.3">
      <c r="D514" s="159"/>
      <c r="I514" s="159"/>
    </row>
    <row r="515" spans="4:9" ht="15.75" customHeight="1" x14ac:dyDescent="0.3">
      <c r="D515" s="159"/>
      <c r="I515" s="159"/>
    </row>
    <row r="516" spans="4:9" ht="15.75" customHeight="1" x14ac:dyDescent="0.3">
      <c r="D516" s="159"/>
      <c r="I516" s="159"/>
    </row>
    <row r="517" spans="4:9" ht="15.75" customHeight="1" x14ac:dyDescent="0.3">
      <c r="D517" s="159"/>
      <c r="I517" s="159"/>
    </row>
    <row r="518" spans="4:9" ht="15.75" customHeight="1" x14ac:dyDescent="0.3">
      <c r="D518" s="159"/>
      <c r="I518" s="159"/>
    </row>
    <row r="519" spans="4:9" ht="15.75" customHeight="1" x14ac:dyDescent="0.3">
      <c r="D519" s="159"/>
      <c r="I519" s="159"/>
    </row>
    <row r="520" spans="4:9" ht="15.75" customHeight="1" x14ac:dyDescent="0.3">
      <c r="D520" s="159"/>
      <c r="I520" s="159"/>
    </row>
    <row r="521" spans="4:9" ht="15.75" customHeight="1" x14ac:dyDescent="0.3">
      <c r="D521" s="159"/>
      <c r="I521" s="159"/>
    </row>
    <row r="522" spans="4:9" ht="15.75" customHeight="1" x14ac:dyDescent="0.3">
      <c r="D522" s="159"/>
      <c r="I522" s="159"/>
    </row>
    <row r="523" spans="4:9" ht="15.75" customHeight="1" x14ac:dyDescent="0.3">
      <c r="D523" s="159"/>
      <c r="I523" s="159"/>
    </row>
    <row r="524" spans="4:9" ht="15.75" customHeight="1" x14ac:dyDescent="0.3">
      <c r="D524" s="159"/>
      <c r="I524" s="159"/>
    </row>
    <row r="525" spans="4:9" ht="15.75" customHeight="1" x14ac:dyDescent="0.3">
      <c r="D525" s="159"/>
      <c r="I525" s="159"/>
    </row>
    <row r="526" spans="4:9" ht="15.75" customHeight="1" x14ac:dyDescent="0.3">
      <c r="D526" s="159"/>
      <c r="I526" s="159"/>
    </row>
    <row r="527" spans="4:9" ht="15.75" customHeight="1" x14ac:dyDescent="0.3">
      <c r="D527" s="159"/>
      <c r="I527" s="159"/>
    </row>
    <row r="528" spans="4:9" ht="15.75" customHeight="1" x14ac:dyDescent="0.3">
      <c r="D528" s="159"/>
      <c r="I528" s="159"/>
    </row>
    <row r="529" spans="4:9" ht="15.75" customHeight="1" x14ac:dyDescent="0.3">
      <c r="D529" s="159"/>
      <c r="I529" s="159"/>
    </row>
    <row r="530" spans="4:9" ht="15.75" customHeight="1" x14ac:dyDescent="0.3">
      <c r="D530" s="159"/>
      <c r="I530" s="159"/>
    </row>
    <row r="531" spans="4:9" ht="15.75" customHeight="1" x14ac:dyDescent="0.3">
      <c r="D531" s="159"/>
      <c r="I531" s="159"/>
    </row>
    <row r="532" spans="4:9" ht="15.75" customHeight="1" x14ac:dyDescent="0.3">
      <c r="D532" s="159"/>
      <c r="I532" s="159"/>
    </row>
    <row r="533" spans="4:9" ht="15.75" customHeight="1" x14ac:dyDescent="0.3">
      <c r="D533" s="159"/>
      <c r="I533" s="159"/>
    </row>
    <row r="534" spans="4:9" ht="15.75" customHeight="1" x14ac:dyDescent="0.3">
      <c r="D534" s="159"/>
      <c r="I534" s="159"/>
    </row>
    <row r="535" spans="4:9" ht="15.75" customHeight="1" x14ac:dyDescent="0.3">
      <c r="D535" s="159"/>
      <c r="I535" s="159"/>
    </row>
    <row r="536" spans="4:9" ht="15.75" customHeight="1" x14ac:dyDescent="0.3">
      <c r="D536" s="159"/>
      <c r="I536" s="159"/>
    </row>
    <row r="537" spans="4:9" ht="15.75" customHeight="1" x14ac:dyDescent="0.3">
      <c r="D537" s="159"/>
      <c r="I537" s="159"/>
    </row>
    <row r="538" spans="4:9" ht="15.75" customHeight="1" x14ac:dyDescent="0.3">
      <c r="D538" s="159"/>
      <c r="I538" s="159"/>
    </row>
    <row r="539" spans="4:9" ht="15.75" customHeight="1" x14ac:dyDescent="0.3">
      <c r="D539" s="159"/>
      <c r="I539" s="159"/>
    </row>
    <row r="540" spans="4:9" ht="15.75" customHeight="1" x14ac:dyDescent="0.3">
      <c r="D540" s="159"/>
      <c r="I540" s="159"/>
    </row>
    <row r="541" spans="4:9" ht="15.75" customHeight="1" x14ac:dyDescent="0.3">
      <c r="D541" s="159"/>
      <c r="I541" s="159"/>
    </row>
    <row r="542" spans="4:9" ht="15.75" customHeight="1" x14ac:dyDescent="0.3">
      <c r="D542" s="159"/>
      <c r="I542" s="159"/>
    </row>
    <row r="543" spans="4:9" ht="15.75" customHeight="1" x14ac:dyDescent="0.3">
      <c r="D543" s="159"/>
      <c r="I543" s="159"/>
    </row>
    <row r="544" spans="4:9" ht="15.75" customHeight="1" x14ac:dyDescent="0.3">
      <c r="D544" s="159"/>
      <c r="I544" s="159"/>
    </row>
    <row r="545" spans="4:9" ht="15.75" customHeight="1" x14ac:dyDescent="0.3">
      <c r="D545" s="159"/>
      <c r="I545" s="159"/>
    </row>
    <row r="546" spans="4:9" ht="15.75" customHeight="1" x14ac:dyDescent="0.3">
      <c r="D546" s="159"/>
      <c r="I546" s="159"/>
    </row>
    <row r="547" spans="4:9" ht="15.75" customHeight="1" x14ac:dyDescent="0.3">
      <c r="D547" s="159"/>
      <c r="I547" s="159"/>
    </row>
    <row r="548" spans="4:9" ht="15.75" customHeight="1" x14ac:dyDescent="0.3">
      <c r="D548" s="159"/>
      <c r="I548" s="159"/>
    </row>
    <row r="549" spans="4:9" ht="15.75" customHeight="1" x14ac:dyDescent="0.3">
      <c r="D549" s="159"/>
      <c r="I549" s="159"/>
    </row>
    <row r="550" spans="4:9" ht="15.75" customHeight="1" x14ac:dyDescent="0.3">
      <c r="D550" s="159"/>
      <c r="I550" s="159"/>
    </row>
    <row r="551" spans="4:9" ht="15.75" customHeight="1" x14ac:dyDescent="0.3">
      <c r="D551" s="159"/>
      <c r="I551" s="159"/>
    </row>
    <row r="552" spans="4:9" ht="15.75" customHeight="1" x14ac:dyDescent="0.3">
      <c r="D552" s="159"/>
      <c r="I552" s="159"/>
    </row>
    <row r="553" spans="4:9" ht="15.75" customHeight="1" x14ac:dyDescent="0.3">
      <c r="D553" s="159"/>
      <c r="I553" s="159"/>
    </row>
    <row r="554" spans="4:9" ht="15.75" customHeight="1" x14ac:dyDescent="0.3">
      <c r="D554" s="159"/>
      <c r="I554" s="159"/>
    </row>
    <row r="555" spans="4:9" ht="15.75" customHeight="1" x14ac:dyDescent="0.3">
      <c r="D555" s="159"/>
      <c r="I555" s="159"/>
    </row>
    <row r="556" spans="4:9" ht="15.75" customHeight="1" x14ac:dyDescent="0.3">
      <c r="D556" s="159"/>
      <c r="I556" s="159"/>
    </row>
    <row r="557" spans="4:9" ht="15.75" customHeight="1" x14ac:dyDescent="0.3">
      <c r="D557" s="159"/>
      <c r="I557" s="159"/>
    </row>
    <row r="558" spans="4:9" ht="15.75" customHeight="1" x14ac:dyDescent="0.3">
      <c r="D558" s="159"/>
      <c r="I558" s="159"/>
    </row>
    <row r="559" spans="4:9" ht="15.75" customHeight="1" x14ac:dyDescent="0.3">
      <c r="D559" s="159"/>
      <c r="I559" s="159"/>
    </row>
    <row r="560" spans="4:9" ht="15.75" customHeight="1" x14ac:dyDescent="0.3">
      <c r="D560" s="159"/>
      <c r="I560" s="159"/>
    </row>
    <row r="561" spans="4:9" ht="15.75" customHeight="1" x14ac:dyDescent="0.3">
      <c r="D561" s="159"/>
      <c r="I561" s="159"/>
    </row>
    <row r="562" spans="4:9" ht="15.75" customHeight="1" x14ac:dyDescent="0.3">
      <c r="D562" s="159"/>
      <c r="I562" s="159"/>
    </row>
    <row r="563" spans="4:9" ht="15.75" customHeight="1" x14ac:dyDescent="0.3">
      <c r="D563" s="159"/>
      <c r="I563" s="159"/>
    </row>
    <row r="564" spans="4:9" ht="15.75" customHeight="1" x14ac:dyDescent="0.3">
      <c r="D564" s="159"/>
      <c r="I564" s="159"/>
    </row>
    <row r="565" spans="4:9" ht="15.75" customHeight="1" x14ac:dyDescent="0.3">
      <c r="D565" s="159"/>
      <c r="I565" s="159"/>
    </row>
    <row r="566" spans="4:9" ht="15.75" customHeight="1" x14ac:dyDescent="0.3">
      <c r="D566" s="159"/>
      <c r="I566" s="159"/>
    </row>
    <row r="567" spans="4:9" ht="15.75" customHeight="1" x14ac:dyDescent="0.3">
      <c r="D567" s="159"/>
      <c r="I567" s="159"/>
    </row>
    <row r="568" spans="4:9" ht="15.75" customHeight="1" x14ac:dyDescent="0.3">
      <c r="D568" s="159"/>
      <c r="I568" s="159"/>
    </row>
    <row r="569" spans="4:9" ht="15.75" customHeight="1" x14ac:dyDescent="0.3">
      <c r="D569" s="159"/>
      <c r="I569" s="159"/>
    </row>
    <row r="570" spans="4:9" ht="15.75" customHeight="1" x14ac:dyDescent="0.3">
      <c r="D570" s="159"/>
      <c r="I570" s="159"/>
    </row>
    <row r="571" spans="4:9" ht="15.75" customHeight="1" x14ac:dyDescent="0.3">
      <c r="D571" s="159"/>
      <c r="I571" s="159"/>
    </row>
    <row r="572" spans="4:9" ht="15.75" customHeight="1" x14ac:dyDescent="0.3">
      <c r="D572" s="159"/>
      <c r="I572" s="159"/>
    </row>
    <row r="573" spans="4:9" ht="15.75" customHeight="1" x14ac:dyDescent="0.3">
      <c r="D573" s="159"/>
      <c r="I573" s="159"/>
    </row>
    <row r="574" spans="4:9" ht="15.75" customHeight="1" x14ac:dyDescent="0.3">
      <c r="D574" s="159"/>
      <c r="I574" s="159"/>
    </row>
    <row r="575" spans="4:9" ht="15.75" customHeight="1" x14ac:dyDescent="0.3">
      <c r="D575" s="159"/>
      <c r="I575" s="159"/>
    </row>
    <row r="576" spans="4:9" ht="15.75" customHeight="1" x14ac:dyDescent="0.3">
      <c r="D576" s="159"/>
      <c r="I576" s="159"/>
    </row>
    <row r="577" spans="4:9" ht="15.75" customHeight="1" x14ac:dyDescent="0.3">
      <c r="D577" s="159"/>
      <c r="I577" s="159"/>
    </row>
    <row r="578" spans="4:9" ht="15.75" customHeight="1" x14ac:dyDescent="0.3">
      <c r="D578" s="159"/>
      <c r="I578" s="159"/>
    </row>
    <row r="579" spans="4:9" ht="15.75" customHeight="1" x14ac:dyDescent="0.3">
      <c r="D579" s="159"/>
      <c r="I579" s="159"/>
    </row>
    <row r="580" spans="4:9" ht="15.75" customHeight="1" x14ac:dyDescent="0.3">
      <c r="D580" s="159"/>
      <c r="I580" s="159"/>
    </row>
    <row r="581" spans="4:9" ht="15.75" customHeight="1" x14ac:dyDescent="0.3">
      <c r="D581" s="159"/>
      <c r="I581" s="159"/>
    </row>
    <row r="582" spans="4:9" ht="15.75" customHeight="1" x14ac:dyDescent="0.3">
      <c r="D582" s="159"/>
      <c r="I582" s="159"/>
    </row>
    <row r="583" spans="4:9" ht="15.75" customHeight="1" x14ac:dyDescent="0.3">
      <c r="D583" s="159"/>
      <c r="I583" s="159"/>
    </row>
    <row r="584" spans="4:9" ht="15.75" customHeight="1" x14ac:dyDescent="0.3">
      <c r="D584" s="159"/>
      <c r="I584" s="159"/>
    </row>
    <row r="585" spans="4:9" ht="15.75" customHeight="1" x14ac:dyDescent="0.3">
      <c r="D585" s="159"/>
      <c r="I585" s="159"/>
    </row>
    <row r="586" spans="4:9" ht="15.75" customHeight="1" x14ac:dyDescent="0.3">
      <c r="D586" s="159"/>
      <c r="I586" s="159"/>
    </row>
    <row r="587" spans="4:9" ht="15.75" customHeight="1" x14ac:dyDescent="0.3">
      <c r="D587" s="159"/>
      <c r="I587" s="159"/>
    </row>
    <row r="588" spans="4:9" ht="15.75" customHeight="1" x14ac:dyDescent="0.3">
      <c r="D588" s="159"/>
      <c r="I588" s="159"/>
    </row>
    <row r="589" spans="4:9" ht="15.75" customHeight="1" x14ac:dyDescent="0.3">
      <c r="D589" s="159"/>
      <c r="I589" s="159"/>
    </row>
    <row r="590" spans="4:9" ht="15.75" customHeight="1" x14ac:dyDescent="0.3">
      <c r="D590" s="159"/>
      <c r="I590" s="159"/>
    </row>
    <row r="591" spans="4:9" ht="15.75" customHeight="1" x14ac:dyDescent="0.3">
      <c r="D591" s="159"/>
      <c r="I591" s="159"/>
    </row>
    <row r="592" spans="4:9" ht="15.75" customHeight="1" x14ac:dyDescent="0.3">
      <c r="D592" s="159"/>
      <c r="I592" s="159"/>
    </row>
    <row r="593" spans="4:9" ht="15.75" customHeight="1" x14ac:dyDescent="0.3">
      <c r="D593" s="159"/>
      <c r="I593" s="159"/>
    </row>
    <row r="594" spans="4:9" ht="15.75" customHeight="1" x14ac:dyDescent="0.3">
      <c r="D594" s="159"/>
      <c r="I594" s="159"/>
    </row>
    <row r="595" spans="4:9" ht="15.75" customHeight="1" x14ac:dyDescent="0.3">
      <c r="D595" s="159"/>
      <c r="I595" s="159"/>
    </row>
    <row r="596" spans="4:9" ht="15.75" customHeight="1" x14ac:dyDescent="0.3">
      <c r="D596" s="159"/>
      <c r="I596" s="159"/>
    </row>
    <row r="597" spans="4:9" ht="15.75" customHeight="1" x14ac:dyDescent="0.3">
      <c r="D597" s="159"/>
      <c r="I597" s="159"/>
    </row>
    <row r="598" spans="4:9" ht="15.75" customHeight="1" x14ac:dyDescent="0.3">
      <c r="D598" s="159"/>
      <c r="I598" s="159"/>
    </row>
    <row r="599" spans="4:9" ht="15.75" customHeight="1" x14ac:dyDescent="0.3">
      <c r="D599" s="159"/>
      <c r="I599" s="159"/>
    </row>
    <row r="600" spans="4:9" ht="15.75" customHeight="1" x14ac:dyDescent="0.3">
      <c r="D600" s="159"/>
      <c r="I600" s="159"/>
    </row>
    <row r="601" spans="4:9" ht="15.75" customHeight="1" x14ac:dyDescent="0.3">
      <c r="D601" s="159"/>
      <c r="I601" s="159"/>
    </row>
    <row r="602" spans="4:9" ht="15.75" customHeight="1" x14ac:dyDescent="0.3">
      <c r="D602" s="159"/>
      <c r="I602" s="159"/>
    </row>
    <row r="603" spans="4:9" ht="15.75" customHeight="1" x14ac:dyDescent="0.3">
      <c r="D603" s="159"/>
      <c r="I603" s="159"/>
    </row>
    <row r="604" spans="4:9" ht="15.75" customHeight="1" x14ac:dyDescent="0.3">
      <c r="D604" s="159"/>
      <c r="I604" s="159"/>
    </row>
    <row r="605" spans="4:9" ht="15.75" customHeight="1" x14ac:dyDescent="0.3">
      <c r="D605" s="159"/>
      <c r="I605" s="159"/>
    </row>
    <row r="606" spans="4:9" ht="15.75" customHeight="1" x14ac:dyDescent="0.3">
      <c r="D606" s="159"/>
      <c r="I606" s="159"/>
    </row>
    <row r="607" spans="4:9" ht="15.75" customHeight="1" x14ac:dyDescent="0.3">
      <c r="D607" s="159"/>
      <c r="I607" s="159"/>
    </row>
    <row r="608" spans="4:9" ht="15.75" customHeight="1" x14ac:dyDescent="0.3">
      <c r="D608" s="159"/>
      <c r="I608" s="159"/>
    </row>
    <row r="609" spans="4:9" ht="15.75" customHeight="1" x14ac:dyDescent="0.3">
      <c r="D609" s="159"/>
      <c r="I609" s="159"/>
    </row>
    <row r="610" spans="4:9" ht="15.75" customHeight="1" x14ac:dyDescent="0.3">
      <c r="D610" s="159"/>
      <c r="I610" s="159"/>
    </row>
    <row r="611" spans="4:9" ht="15.75" customHeight="1" x14ac:dyDescent="0.3">
      <c r="D611" s="159"/>
      <c r="I611" s="159"/>
    </row>
    <row r="612" spans="4:9" ht="15.75" customHeight="1" x14ac:dyDescent="0.3">
      <c r="D612" s="159"/>
      <c r="I612" s="159"/>
    </row>
    <row r="613" spans="4:9" ht="15.75" customHeight="1" x14ac:dyDescent="0.3">
      <c r="D613" s="159"/>
      <c r="I613" s="159"/>
    </row>
    <row r="614" spans="4:9" ht="15.75" customHeight="1" x14ac:dyDescent="0.3">
      <c r="D614" s="159"/>
      <c r="I614" s="159"/>
    </row>
    <row r="615" spans="4:9" ht="15.75" customHeight="1" x14ac:dyDescent="0.3">
      <c r="D615" s="159"/>
      <c r="I615" s="159"/>
    </row>
    <row r="616" spans="4:9" ht="15.75" customHeight="1" x14ac:dyDescent="0.3">
      <c r="D616" s="159"/>
      <c r="I616" s="159"/>
    </row>
    <row r="617" spans="4:9" ht="15.75" customHeight="1" x14ac:dyDescent="0.3">
      <c r="D617" s="159"/>
      <c r="I617" s="159"/>
    </row>
    <row r="618" spans="4:9" ht="15.75" customHeight="1" x14ac:dyDescent="0.3">
      <c r="D618" s="159"/>
      <c r="I618" s="159"/>
    </row>
    <row r="619" spans="4:9" ht="15.75" customHeight="1" x14ac:dyDescent="0.3">
      <c r="D619" s="159"/>
      <c r="I619" s="159"/>
    </row>
    <row r="620" spans="4:9" ht="15.75" customHeight="1" x14ac:dyDescent="0.3">
      <c r="D620" s="159"/>
      <c r="I620" s="159"/>
    </row>
    <row r="621" spans="4:9" ht="15.75" customHeight="1" x14ac:dyDescent="0.3">
      <c r="D621" s="159"/>
      <c r="I621" s="159"/>
    </row>
    <row r="622" spans="4:9" ht="15.75" customHeight="1" x14ac:dyDescent="0.3">
      <c r="D622" s="159"/>
      <c r="I622" s="159"/>
    </row>
    <row r="623" spans="4:9" ht="15.75" customHeight="1" x14ac:dyDescent="0.3">
      <c r="D623" s="159"/>
      <c r="I623" s="159"/>
    </row>
    <row r="624" spans="4:9" ht="15.75" customHeight="1" x14ac:dyDescent="0.3">
      <c r="D624" s="159"/>
      <c r="I624" s="159"/>
    </row>
    <row r="625" spans="4:9" ht="15.75" customHeight="1" x14ac:dyDescent="0.3">
      <c r="D625" s="159"/>
      <c r="I625" s="159"/>
    </row>
    <row r="626" spans="4:9" ht="15.75" customHeight="1" x14ac:dyDescent="0.3">
      <c r="D626" s="159"/>
      <c r="I626" s="159"/>
    </row>
    <row r="627" spans="4:9" ht="15.75" customHeight="1" x14ac:dyDescent="0.3">
      <c r="D627" s="159"/>
      <c r="I627" s="159"/>
    </row>
    <row r="628" spans="4:9" ht="15.75" customHeight="1" x14ac:dyDescent="0.3">
      <c r="D628" s="159"/>
      <c r="I628" s="159"/>
    </row>
    <row r="629" spans="4:9" ht="15.75" customHeight="1" x14ac:dyDescent="0.3">
      <c r="D629" s="159"/>
      <c r="I629" s="159"/>
    </row>
    <row r="630" spans="4:9" ht="15.75" customHeight="1" x14ac:dyDescent="0.3">
      <c r="D630" s="159"/>
      <c r="I630" s="159"/>
    </row>
    <row r="631" spans="4:9" ht="15.75" customHeight="1" x14ac:dyDescent="0.3">
      <c r="D631" s="159"/>
      <c r="I631" s="159"/>
    </row>
    <row r="632" spans="4:9" ht="15.75" customHeight="1" x14ac:dyDescent="0.3">
      <c r="D632" s="159"/>
      <c r="I632" s="159"/>
    </row>
    <row r="633" spans="4:9" ht="15.75" customHeight="1" x14ac:dyDescent="0.3">
      <c r="D633" s="159"/>
      <c r="I633" s="159"/>
    </row>
    <row r="634" spans="4:9" ht="15.75" customHeight="1" x14ac:dyDescent="0.3">
      <c r="D634" s="159"/>
      <c r="I634" s="159"/>
    </row>
    <row r="635" spans="4:9" ht="15.75" customHeight="1" x14ac:dyDescent="0.3">
      <c r="D635" s="159"/>
      <c r="I635" s="159"/>
    </row>
    <row r="636" spans="4:9" ht="15.75" customHeight="1" x14ac:dyDescent="0.3">
      <c r="D636" s="159"/>
      <c r="I636" s="159"/>
    </row>
    <row r="637" spans="4:9" ht="15.75" customHeight="1" x14ac:dyDescent="0.3">
      <c r="D637" s="159"/>
      <c r="I637" s="159"/>
    </row>
    <row r="638" spans="4:9" ht="15.75" customHeight="1" x14ac:dyDescent="0.3">
      <c r="D638" s="159"/>
      <c r="I638" s="159"/>
    </row>
    <row r="639" spans="4:9" ht="15.75" customHeight="1" x14ac:dyDescent="0.3">
      <c r="D639" s="159"/>
      <c r="I639" s="159"/>
    </row>
    <row r="640" spans="4:9" ht="15.75" customHeight="1" x14ac:dyDescent="0.3">
      <c r="D640" s="159"/>
      <c r="I640" s="159"/>
    </row>
    <row r="641" spans="4:9" ht="15.75" customHeight="1" x14ac:dyDescent="0.3">
      <c r="D641" s="159"/>
      <c r="I641" s="159"/>
    </row>
    <row r="642" spans="4:9" ht="15.75" customHeight="1" x14ac:dyDescent="0.3">
      <c r="D642" s="159"/>
      <c r="I642" s="159"/>
    </row>
    <row r="643" spans="4:9" ht="15.75" customHeight="1" x14ac:dyDescent="0.3">
      <c r="D643" s="159"/>
      <c r="I643" s="159"/>
    </row>
    <row r="644" spans="4:9" ht="15.75" customHeight="1" x14ac:dyDescent="0.3">
      <c r="D644" s="159"/>
      <c r="I644" s="159"/>
    </row>
    <row r="645" spans="4:9" ht="15.75" customHeight="1" x14ac:dyDescent="0.3">
      <c r="D645" s="159"/>
      <c r="I645" s="159"/>
    </row>
    <row r="646" spans="4:9" ht="15.75" customHeight="1" x14ac:dyDescent="0.3">
      <c r="D646" s="159"/>
      <c r="I646" s="159"/>
    </row>
    <row r="647" spans="4:9" ht="15.75" customHeight="1" x14ac:dyDescent="0.3">
      <c r="D647" s="159"/>
      <c r="I647" s="159"/>
    </row>
    <row r="648" spans="4:9" ht="15.75" customHeight="1" x14ac:dyDescent="0.3">
      <c r="D648" s="159"/>
      <c r="I648" s="159"/>
    </row>
    <row r="649" spans="4:9" ht="15.75" customHeight="1" x14ac:dyDescent="0.3">
      <c r="D649" s="159"/>
      <c r="I649" s="159"/>
    </row>
    <row r="650" spans="4:9" ht="15.75" customHeight="1" x14ac:dyDescent="0.3">
      <c r="D650" s="159"/>
      <c r="I650" s="159"/>
    </row>
    <row r="651" spans="4:9" ht="15.75" customHeight="1" x14ac:dyDescent="0.3">
      <c r="D651" s="159"/>
      <c r="I651" s="159"/>
    </row>
    <row r="652" spans="4:9" ht="15.75" customHeight="1" x14ac:dyDescent="0.3">
      <c r="D652" s="159"/>
      <c r="I652" s="159"/>
    </row>
    <row r="653" spans="4:9" ht="15.75" customHeight="1" x14ac:dyDescent="0.3">
      <c r="D653" s="159"/>
      <c r="I653" s="159"/>
    </row>
    <row r="654" spans="4:9" ht="15.75" customHeight="1" x14ac:dyDescent="0.3">
      <c r="D654" s="159"/>
      <c r="I654" s="159"/>
    </row>
    <row r="655" spans="4:9" ht="15.75" customHeight="1" x14ac:dyDescent="0.3">
      <c r="D655" s="159"/>
      <c r="I655" s="159"/>
    </row>
    <row r="656" spans="4:9" ht="15.75" customHeight="1" x14ac:dyDescent="0.3">
      <c r="D656" s="159"/>
      <c r="I656" s="159"/>
    </row>
    <row r="657" spans="4:9" ht="15.75" customHeight="1" x14ac:dyDescent="0.3">
      <c r="D657" s="159"/>
      <c r="I657" s="159"/>
    </row>
    <row r="658" spans="4:9" ht="15.75" customHeight="1" x14ac:dyDescent="0.3">
      <c r="D658" s="159"/>
      <c r="I658" s="159"/>
    </row>
    <row r="659" spans="4:9" ht="15.75" customHeight="1" x14ac:dyDescent="0.3">
      <c r="D659" s="159"/>
      <c r="I659" s="159"/>
    </row>
    <row r="660" spans="4:9" ht="15.75" customHeight="1" x14ac:dyDescent="0.3">
      <c r="D660" s="159"/>
      <c r="I660" s="159"/>
    </row>
    <row r="661" spans="4:9" ht="15.75" customHeight="1" x14ac:dyDescent="0.3">
      <c r="D661" s="159"/>
      <c r="I661" s="159"/>
    </row>
    <row r="662" spans="4:9" ht="15.75" customHeight="1" x14ac:dyDescent="0.3">
      <c r="D662" s="159"/>
      <c r="I662" s="159"/>
    </row>
    <row r="663" spans="4:9" ht="15.75" customHeight="1" x14ac:dyDescent="0.3">
      <c r="D663" s="159"/>
      <c r="I663" s="159"/>
    </row>
    <row r="664" spans="4:9" ht="15.75" customHeight="1" x14ac:dyDescent="0.3">
      <c r="D664" s="159"/>
      <c r="I664" s="159"/>
    </row>
    <row r="665" spans="4:9" ht="15.75" customHeight="1" x14ac:dyDescent="0.3">
      <c r="D665" s="159"/>
      <c r="I665" s="159"/>
    </row>
    <row r="666" spans="4:9" ht="15.75" customHeight="1" x14ac:dyDescent="0.3">
      <c r="D666" s="159"/>
      <c r="I666" s="159"/>
    </row>
    <row r="667" spans="4:9" ht="15.75" customHeight="1" x14ac:dyDescent="0.3">
      <c r="D667" s="159"/>
      <c r="I667" s="159"/>
    </row>
    <row r="668" spans="4:9" ht="15.75" customHeight="1" x14ac:dyDescent="0.3">
      <c r="D668" s="159"/>
      <c r="I668" s="159"/>
    </row>
    <row r="669" spans="4:9" ht="15.75" customHeight="1" x14ac:dyDescent="0.3">
      <c r="D669" s="159"/>
      <c r="I669" s="159"/>
    </row>
    <row r="670" spans="4:9" ht="15.75" customHeight="1" x14ac:dyDescent="0.3">
      <c r="D670" s="159"/>
      <c r="I670" s="159"/>
    </row>
    <row r="671" spans="4:9" ht="15.75" customHeight="1" x14ac:dyDescent="0.3">
      <c r="D671" s="159"/>
      <c r="I671" s="159"/>
    </row>
    <row r="672" spans="4:9" ht="15.75" customHeight="1" x14ac:dyDescent="0.3">
      <c r="D672" s="159"/>
      <c r="I672" s="159"/>
    </row>
    <row r="673" spans="4:9" ht="15.75" customHeight="1" x14ac:dyDescent="0.3">
      <c r="D673" s="159"/>
      <c r="I673" s="159"/>
    </row>
    <row r="674" spans="4:9" ht="15.75" customHeight="1" x14ac:dyDescent="0.3">
      <c r="D674" s="159"/>
      <c r="I674" s="159"/>
    </row>
    <row r="675" spans="4:9" ht="15.75" customHeight="1" x14ac:dyDescent="0.3">
      <c r="D675" s="159"/>
      <c r="I675" s="159"/>
    </row>
    <row r="676" spans="4:9" ht="15.75" customHeight="1" x14ac:dyDescent="0.3">
      <c r="D676" s="159"/>
      <c r="I676" s="159"/>
    </row>
    <row r="677" spans="4:9" ht="15.75" customHeight="1" x14ac:dyDescent="0.3">
      <c r="D677" s="159"/>
      <c r="I677" s="159"/>
    </row>
    <row r="678" spans="4:9" ht="15.75" customHeight="1" x14ac:dyDescent="0.3">
      <c r="D678" s="159"/>
      <c r="I678" s="159"/>
    </row>
    <row r="679" spans="4:9" ht="15.75" customHeight="1" x14ac:dyDescent="0.3">
      <c r="D679" s="159"/>
      <c r="I679" s="159"/>
    </row>
    <row r="680" spans="4:9" ht="15.75" customHeight="1" x14ac:dyDescent="0.3">
      <c r="D680" s="159"/>
      <c r="I680" s="159"/>
    </row>
    <row r="681" spans="4:9" ht="15.75" customHeight="1" x14ac:dyDescent="0.3">
      <c r="D681" s="159"/>
      <c r="I681" s="159"/>
    </row>
    <row r="682" spans="4:9" ht="15.75" customHeight="1" x14ac:dyDescent="0.3">
      <c r="D682" s="159"/>
      <c r="I682" s="159"/>
    </row>
    <row r="683" spans="4:9" ht="15.75" customHeight="1" x14ac:dyDescent="0.3">
      <c r="D683" s="159"/>
      <c r="I683" s="159"/>
    </row>
    <row r="684" spans="4:9" ht="15.75" customHeight="1" x14ac:dyDescent="0.3">
      <c r="D684" s="159"/>
      <c r="I684" s="159"/>
    </row>
    <row r="685" spans="4:9" ht="15.75" customHeight="1" x14ac:dyDescent="0.3">
      <c r="D685" s="159"/>
      <c r="I685" s="159"/>
    </row>
    <row r="686" spans="4:9" ht="15.75" customHeight="1" x14ac:dyDescent="0.3">
      <c r="D686" s="159"/>
      <c r="I686" s="159"/>
    </row>
    <row r="687" spans="4:9" ht="15.75" customHeight="1" x14ac:dyDescent="0.3">
      <c r="D687" s="159"/>
      <c r="I687" s="159"/>
    </row>
    <row r="688" spans="4:9" ht="15.75" customHeight="1" x14ac:dyDescent="0.3">
      <c r="D688" s="159"/>
      <c r="I688" s="159"/>
    </row>
    <row r="689" spans="4:9" ht="15.75" customHeight="1" x14ac:dyDescent="0.3">
      <c r="D689" s="159"/>
      <c r="I689" s="159"/>
    </row>
    <row r="690" spans="4:9" ht="15.75" customHeight="1" x14ac:dyDescent="0.3">
      <c r="D690" s="159"/>
      <c r="I690" s="159"/>
    </row>
    <row r="691" spans="4:9" ht="15.75" customHeight="1" x14ac:dyDescent="0.3">
      <c r="D691" s="159"/>
      <c r="I691" s="159"/>
    </row>
    <row r="692" spans="4:9" ht="15.75" customHeight="1" x14ac:dyDescent="0.3">
      <c r="D692" s="159"/>
      <c r="I692" s="159"/>
    </row>
    <row r="693" spans="4:9" ht="15.75" customHeight="1" x14ac:dyDescent="0.3">
      <c r="D693" s="159"/>
      <c r="I693" s="159"/>
    </row>
    <row r="694" spans="4:9" ht="15.75" customHeight="1" x14ac:dyDescent="0.3">
      <c r="D694" s="159"/>
      <c r="I694" s="159"/>
    </row>
    <row r="695" spans="4:9" ht="15.75" customHeight="1" x14ac:dyDescent="0.3">
      <c r="D695" s="159"/>
      <c r="I695" s="159"/>
    </row>
    <row r="696" spans="4:9" ht="15.75" customHeight="1" x14ac:dyDescent="0.3">
      <c r="D696" s="159"/>
      <c r="I696" s="159"/>
    </row>
    <row r="697" spans="4:9" ht="15.75" customHeight="1" x14ac:dyDescent="0.3">
      <c r="D697" s="159"/>
      <c r="I697" s="159"/>
    </row>
    <row r="698" spans="4:9" ht="15.75" customHeight="1" x14ac:dyDescent="0.3">
      <c r="D698" s="159"/>
      <c r="I698" s="159"/>
    </row>
    <row r="699" spans="4:9" ht="15.75" customHeight="1" x14ac:dyDescent="0.3">
      <c r="D699" s="159"/>
      <c r="I699" s="159"/>
    </row>
    <row r="700" spans="4:9" ht="15.75" customHeight="1" x14ac:dyDescent="0.3">
      <c r="D700" s="159"/>
      <c r="I700" s="159"/>
    </row>
    <row r="701" spans="4:9" ht="15.75" customHeight="1" x14ac:dyDescent="0.3">
      <c r="D701" s="159"/>
      <c r="I701" s="159"/>
    </row>
    <row r="702" spans="4:9" ht="15.75" customHeight="1" x14ac:dyDescent="0.3">
      <c r="D702" s="159"/>
      <c r="I702" s="159"/>
    </row>
    <row r="703" spans="4:9" ht="15.75" customHeight="1" x14ac:dyDescent="0.3">
      <c r="D703" s="159"/>
      <c r="I703" s="159"/>
    </row>
    <row r="704" spans="4:9" ht="15.75" customHeight="1" x14ac:dyDescent="0.3">
      <c r="D704" s="159"/>
      <c r="I704" s="159"/>
    </row>
    <row r="705" spans="4:9" ht="15.75" customHeight="1" x14ac:dyDescent="0.3">
      <c r="D705" s="159"/>
      <c r="I705" s="159"/>
    </row>
    <row r="706" spans="4:9" ht="15.75" customHeight="1" x14ac:dyDescent="0.3">
      <c r="D706" s="159"/>
      <c r="I706" s="159"/>
    </row>
    <row r="707" spans="4:9" ht="15.75" customHeight="1" x14ac:dyDescent="0.3">
      <c r="D707" s="159"/>
      <c r="I707" s="159"/>
    </row>
    <row r="708" spans="4:9" ht="15.75" customHeight="1" x14ac:dyDescent="0.3">
      <c r="D708" s="159"/>
      <c r="I708" s="159"/>
    </row>
    <row r="709" spans="4:9" ht="15.75" customHeight="1" x14ac:dyDescent="0.3">
      <c r="D709" s="159"/>
      <c r="I709" s="159"/>
    </row>
    <row r="710" spans="4:9" ht="15.75" customHeight="1" x14ac:dyDescent="0.3">
      <c r="D710" s="159"/>
      <c r="I710" s="159"/>
    </row>
    <row r="711" spans="4:9" ht="15.75" customHeight="1" x14ac:dyDescent="0.3">
      <c r="D711" s="159"/>
      <c r="I711" s="159"/>
    </row>
    <row r="712" spans="4:9" ht="15.75" customHeight="1" x14ac:dyDescent="0.3">
      <c r="D712" s="159"/>
      <c r="I712" s="159"/>
    </row>
    <row r="713" spans="4:9" ht="15.75" customHeight="1" x14ac:dyDescent="0.3">
      <c r="D713" s="159"/>
      <c r="I713" s="159"/>
    </row>
    <row r="714" spans="4:9" ht="15.75" customHeight="1" x14ac:dyDescent="0.3">
      <c r="D714" s="159"/>
      <c r="I714" s="159"/>
    </row>
    <row r="715" spans="4:9" ht="15.75" customHeight="1" x14ac:dyDescent="0.3">
      <c r="D715" s="159"/>
      <c r="I715" s="159"/>
    </row>
    <row r="716" spans="4:9" ht="15.75" customHeight="1" x14ac:dyDescent="0.3">
      <c r="D716" s="159"/>
      <c r="I716" s="159"/>
    </row>
    <row r="717" spans="4:9" ht="15.75" customHeight="1" x14ac:dyDescent="0.3">
      <c r="D717" s="159"/>
      <c r="I717" s="159"/>
    </row>
    <row r="718" spans="4:9" ht="15.75" customHeight="1" x14ac:dyDescent="0.3">
      <c r="D718" s="159"/>
      <c r="I718" s="159"/>
    </row>
    <row r="719" spans="4:9" ht="15.75" customHeight="1" x14ac:dyDescent="0.3">
      <c r="D719" s="159"/>
      <c r="I719" s="159"/>
    </row>
    <row r="720" spans="4:9" ht="15.75" customHeight="1" x14ac:dyDescent="0.3">
      <c r="D720" s="159"/>
      <c r="I720" s="159"/>
    </row>
    <row r="721" spans="4:9" ht="15.75" customHeight="1" x14ac:dyDescent="0.3">
      <c r="D721" s="159"/>
      <c r="I721" s="159"/>
    </row>
    <row r="722" spans="4:9" ht="15.75" customHeight="1" x14ac:dyDescent="0.3">
      <c r="D722" s="159"/>
      <c r="I722" s="159"/>
    </row>
    <row r="723" spans="4:9" ht="15.75" customHeight="1" x14ac:dyDescent="0.3">
      <c r="D723" s="159"/>
      <c r="I723" s="159"/>
    </row>
    <row r="724" spans="4:9" ht="15.75" customHeight="1" x14ac:dyDescent="0.3">
      <c r="D724" s="159"/>
      <c r="I724" s="159"/>
    </row>
    <row r="725" spans="4:9" ht="15.75" customHeight="1" x14ac:dyDescent="0.3">
      <c r="D725" s="159"/>
      <c r="I725" s="159"/>
    </row>
    <row r="726" spans="4:9" ht="15.75" customHeight="1" x14ac:dyDescent="0.3">
      <c r="D726" s="159"/>
      <c r="I726" s="159"/>
    </row>
    <row r="727" spans="4:9" ht="15.75" customHeight="1" x14ac:dyDescent="0.3">
      <c r="D727" s="159"/>
      <c r="I727" s="159"/>
    </row>
    <row r="728" spans="4:9" ht="15.75" customHeight="1" x14ac:dyDescent="0.3">
      <c r="D728" s="159"/>
      <c r="I728" s="159"/>
    </row>
    <row r="729" spans="4:9" ht="15.75" customHeight="1" x14ac:dyDescent="0.3">
      <c r="D729" s="159"/>
      <c r="I729" s="159"/>
    </row>
    <row r="730" spans="4:9" ht="15.75" customHeight="1" x14ac:dyDescent="0.3">
      <c r="D730" s="159"/>
      <c r="I730" s="159"/>
    </row>
    <row r="731" spans="4:9" ht="15.75" customHeight="1" x14ac:dyDescent="0.3">
      <c r="D731" s="159"/>
      <c r="I731" s="159"/>
    </row>
    <row r="732" spans="4:9" ht="15.75" customHeight="1" x14ac:dyDescent="0.3">
      <c r="D732" s="159"/>
      <c r="I732" s="159"/>
    </row>
    <row r="733" spans="4:9" ht="15.75" customHeight="1" x14ac:dyDescent="0.3">
      <c r="D733" s="159"/>
      <c r="I733" s="159"/>
    </row>
    <row r="734" spans="4:9" ht="15.75" customHeight="1" x14ac:dyDescent="0.3">
      <c r="D734" s="159"/>
      <c r="I734" s="159"/>
    </row>
    <row r="735" spans="4:9" ht="15.75" customHeight="1" x14ac:dyDescent="0.3">
      <c r="D735" s="159"/>
      <c r="I735" s="159"/>
    </row>
    <row r="736" spans="4:9" ht="15.75" customHeight="1" x14ac:dyDescent="0.3">
      <c r="D736" s="159"/>
      <c r="I736" s="159"/>
    </row>
    <row r="737" spans="4:9" ht="15.75" customHeight="1" x14ac:dyDescent="0.3">
      <c r="D737" s="159"/>
      <c r="I737" s="159"/>
    </row>
    <row r="738" spans="4:9" ht="15.75" customHeight="1" x14ac:dyDescent="0.3">
      <c r="D738" s="159"/>
      <c r="I738" s="159"/>
    </row>
    <row r="739" spans="4:9" ht="15.75" customHeight="1" x14ac:dyDescent="0.3">
      <c r="D739" s="159"/>
      <c r="I739" s="159"/>
    </row>
    <row r="740" spans="4:9" ht="15.75" customHeight="1" x14ac:dyDescent="0.3">
      <c r="D740" s="159"/>
      <c r="I740" s="159"/>
    </row>
    <row r="741" spans="4:9" ht="15.75" customHeight="1" x14ac:dyDescent="0.3">
      <c r="D741" s="159"/>
      <c r="I741" s="159"/>
    </row>
    <row r="742" spans="4:9" ht="15.75" customHeight="1" x14ac:dyDescent="0.3">
      <c r="D742" s="159"/>
      <c r="I742" s="159"/>
    </row>
    <row r="743" spans="4:9" ht="15.75" customHeight="1" x14ac:dyDescent="0.3">
      <c r="D743" s="159"/>
      <c r="I743" s="159"/>
    </row>
    <row r="744" spans="4:9" ht="15.75" customHeight="1" x14ac:dyDescent="0.3">
      <c r="D744" s="159"/>
      <c r="I744" s="159"/>
    </row>
    <row r="745" spans="4:9" ht="15.75" customHeight="1" x14ac:dyDescent="0.3">
      <c r="D745" s="159"/>
      <c r="I745" s="159"/>
    </row>
    <row r="746" spans="4:9" ht="15.75" customHeight="1" x14ac:dyDescent="0.3">
      <c r="D746" s="159"/>
      <c r="I746" s="159"/>
    </row>
    <row r="747" spans="4:9" ht="15.75" customHeight="1" x14ac:dyDescent="0.3">
      <c r="D747" s="159"/>
      <c r="I747" s="159"/>
    </row>
    <row r="748" spans="4:9" ht="15.75" customHeight="1" x14ac:dyDescent="0.3">
      <c r="D748" s="159"/>
      <c r="I748" s="159"/>
    </row>
    <row r="749" spans="4:9" ht="15.75" customHeight="1" x14ac:dyDescent="0.3">
      <c r="D749" s="159"/>
      <c r="I749" s="159"/>
    </row>
    <row r="750" spans="4:9" ht="15.75" customHeight="1" x14ac:dyDescent="0.3">
      <c r="D750" s="159"/>
      <c r="I750" s="159"/>
    </row>
    <row r="751" spans="4:9" ht="15.75" customHeight="1" x14ac:dyDescent="0.3">
      <c r="D751" s="159"/>
      <c r="I751" s="159"/>
    </row>
    <row r="752" spans="4:9" ht="15.75" customHeight="1" x14ac:dyDescent="0.3">
      <c r="D752" s="159"/>
      <c r="I752" s="159"/>
    </row>
    <row r="753" spans="4:9" ht="15.75" customHeight="1" x14ac:dyDescent="0.3">
      <c r="D753" s="159"/>
      <c r="I753" s="159"/>
    </row>
    <row r="754" spans="4:9" ht="15.75" customHeight="1" x14ac:dyDescent="0.3">
      <c r="D754" s="159"/>
      <c r="I754" s="159"/>
    </row>
    <row r="755" spans="4:9" ht="15.75" customHeight="1" x14ac:dyDescent="0.3">
      <c r="D755" s="159"/>
      <c r="I755" s="159"/>
    </row>
    <row r="756" spans="4:9" ht="15.75" customHeight="1" x14ac:dyDescent="0.3">
      <c r="D756" s="159"/>
      <c r="I756" s="159"/>
    </row>
    <row r="757" spans="4:9" ht="15.75" customHeight="1" x14ac:dyDescent="0.3">
      <c r="D757" s="159"/>
      <c r="I757" s="159"/>
    </row>
    <row r="758" spans="4:9" ht="15.75" customHeight="1" x14ac:dyDescent="0.3">
      <c r="D758" s="159"/>
      <c r="I758" s="159"/>
    </row>
    <row r="759" spans="4:9" ht="15.75" customHeight="1" x14ac:dyDescent="0.3">
      <c r="D759" s="159"/>
      <c r="I759" s="159"/>
    </row>
    <row r="760" spans="4:9" ht="15.75" customHeight="1" x14ac:dyDescent="0.3">
      <c r="D760" s="159"/>
      <c r="I760" s="159"/>
    </row>
    <row r="761" spans="4:9" ht="15.75" customHeight="1" x14ac:dyDescent="0.3">
      <c r="D761" s="159"/>
      <c r="I761" s="159"/>
    </row>
    <row r="762" spans="4:9" ht="15.75" customHeight="1" x14ac:dyDescent="0.3">
      <c r="D762" s="159"/>
      <c r="I762" s="159"/>
    </row>
    <row r="763" spans="4:9" ht="15.75" customHeight="1" x14ac:dyDescent="0.3">
      <c r="D763" s="159"/>
      <c r="I763" s="159"/>
    </row>
    <row r="764" spans="4:9" ht="15.75" customHeight="1" x14ac:dyDescent="0.3">
      <c r="D764" s="159"/>
      <c r="I764" s="159"/>
    </row>
    <row r="765" spans="4:9" ht="15.75" customHeight="1" x14ac:dyDescent="0.3">
      <c r="D765" s="159"/>
      <c r="I765" s="159"/>
    </row>
    <row r="766" spans="4:9" ht="15.75" customHeight="1" x14ac:dyDescent="0.3">
      <c r="D766" s="159"/>
      <c r="I766" s="159"/>
    </row>
    <row r="767" spans="4:9" ht="15.75" customHeight="1" x14ac:dyDescent="0.3">
      <c r="D767" s="159"/>
      <c r="I767" s="159"/>
    </row>
    <row r="768" spans="4:9" ht="15.75" customHeight="1" x14ac:dyDescent="0.3">
      <c r="D768" s="159"/>
      <c r="I768" s="159"/>
    </row>
    <row r="769" spans="4:9" ht="15.75" customHeight="1" x14ac:dyDescent="0.3">
      <c r="D769" s="159"/>
      <c r="I769" s="159"/>
    </row>
    <row r="770" spans="4:9" ht="15.75" customHeight="1" x14ac:dyDescent="0.3">
      <c r="D770" s="159"/>
      <c r="I770" s="159"/>
    </row>
    <row r="771" spans="4:9" ht="15.75" customHeight="1" x14ac:dyDescent="0.3">
      <c r="D771" s="159"/>
      <c r="I771" s="159"/>
    </row>
    <row r="772" spans="4:9" ht="15.75" customHeight="1" x14ac:dyDescent="0.3">
      <c r="D772" s="159"/>
      <c r="I772" s="159"/>
    </row>
    <row r="773" spans="4:9" ht="15.75" customHeight="1" x14ac:dyDescent="0.3">
      <c r="D773" s="159"/>
      <c r="I773" s="159"/>
    </row>
    <row r="774" spans="4:9" ht="15.75" customHeight="1" x14ac:dyDescent="0.3">
      <c r="D774" s="159"/>
      <c r="I774" s="159"/>
    </row>
    <row r="775" spans="4:9" ht="15.75" customHeight="1" x14ac:dyDescent="0.3">
      <c r="D775" s="159"/>
      <c r="I775" s="159"/>
    </row>
    <row r="776" spans="4:9" ht="15.75" customHeight="1" x14ac:dyDescent="0.3">
      <c r="D776" s="159"/>
      <c r="I776" s="159"/>
    </row>
    <row r="777" spans="4:9" ht="15.75" customHeight="1" x14ac:dyDescent="0.3">
      <c r="D777" s="159"/>
      <c r="I777" s="159"/>
    </row>
    <row r="778" spans="4:9" ht="15.75" customHeight="1" x14ac:dyDescent="0.3">
      <c r="D778" s="159"/>
      <c r="I778" s="159"/>
    </row>
    <row r="779" spans="4:9" ht="15.75" customHeight="1" x14ac:dyDescent="0.3">
      <c r="D779" s="159"/>
      <c r="I779" s="159"/>
    </row>
    <row r="780" spans="4:9" ht="15.75" customHeight="1" x14ac:dyDescent="0.3">
      <c r="D780" s="159"/>
      <c r="I780" s="159"/>
    </row>
    <row r="781" spans="4:9" ht="15.75" customHeight="1" x14ac:dyDescent="0.3">
      <c r="D781" s="159"/>
      <c r="I781" s="159"/>
    </row>
    <row r="782" spans="4:9" ht="15.75" customHeight="1" x14ac:dyDescent="0.3">
      <c r="D782" s="159"/>
      <c r="I782" s="159"/>
    </row>
    <row r="783" spans="4:9" ht="15.75" customHeight="1" x14ac:dyDescent="0.3">
      <c r="D783" s="159"/>
      <c r="I783" s="159"/>
    </row>
    <row r="784" spans="4:9" ht="15.75" customHeight="1" x14ac:dyDescent="0.3">
      <c r="D784" s="159"/>
      <c r="I784" s="159"/>
    </row>
    <row r="785" spans="4:9" ht="15.75" customHeight="1" x14ac:dyDescent="0.3">
      <c r="D785" s="159"/>
      <c r="I785" s="159"/>
    </row>
    <row r="786" spans="4:9" ht="15.75" customHeight="1" x14ac:dyDescent="0.3">
      <c r="D786" s="159"/>
      <c r="I786" s="159"/>
    </row>
    <row r="787" spans="4:9" ht="15.75" customHeight="1" x14ac:dyDescent="0.3">
      <c r="D787" s="159"/>
      <c r="I787" s="159"/>
    </row>
    <row r="788" spans="4:9" ht="15.75" customHeight="1" x14ac:dyDescent="0.3">
      <c r="D788" s="159"/>
      <c r="I788" s="159"/>
    </row>
    <row r="789" spans="4:9" ht="15.75" customHeight="1" x14ac:dyDescent="0.3">
      <c r="D789" s="159"/>
      <c r="I789" s="159"/>
    </row>
    <row r="790" spans="4:9" ht="15.75" customHeight="1" x14ac:dyDescent="0.3">
      <c r="D790" s="159"/>
      <c r="I790" s="159"/>
    </row>
    <row r="791" spans="4:9" ht="15.75" customHeight="1" x14ac:dyDescent="0.3">
      <c r="D791" s="159"/>
      <c r="I791" s="159"/>
    </row>
    <row r="792" spans="4:9" ht="15.75" customHeight="1" x14ac:dyDescent="0.3">
      <c r="D792" s="159"/>
      <c r="I792" s="159"/>
    </row>
    <row r="793" spans="4:9" ht="15.75" customHeight="1" x14ac:dyDescent="0.3">
      <c r="D793" s="159"/>
      <c r="I793" s="159"/>
    </row>
    <row r="794" spans="4:9" ht="15.75" customHeight="1" x14ac:dyDescent="0.3">
      <c r="D794" s="159"/>
      <c r="I794" s="159"/>
    </row>
    <row r="795" spans="4:9" ht="15.75" customHeight="1" x14ac:dyDescent="0.3">
      <c r="D795" s="159"/>
      <c r="I795" s="159"/>
    </row>
    <row r="796" spans="4:9" ht="15.75" customHeight="1" x14ac:dyDescent="0.3">
      <c r="D796" s="159"/>
      <c r="I796" s="159"/>
    </row>
    <row r="797" spans="4:9" ht="15.75" customHeight="1" x14ac:dyDescent="0.3">
      <c r="D797" s="159"/>
      <c r="I797" s="159"/>
    </row>
    <row r="798" spans="4:9" ht="15.75" customHeight="1" x14ac:dyDescent="0.3">
      <c r="D798" s="159"/>
      <c r="I798" s="159"/>
    </row>
    <row r="799" spans="4:9" ht="15.75" customHeight="1" x14ac:dyDescent="0.3">
      <c r="D799" s="159"/>
      <c r="I799" s="159"/>
    </row>
    <row r="800" spans="4:9" ht="15.75" customHeight="1" x14ac:dyDescent="0.3">
      <c r="D800" s="159"/>
      <c r="I800" s="159"/>
    </row>
    <row r="801" spans="4:9" ht="15.75" customHeight="1" x14ac:dyDescent="0.3">
      <c r="D801" s="159"/>
      <c r="I801" s="159"/>
    </row>
    <row r="802" spans="4:9" ht="15.75" customHeight="1" x14ac:dyDescent="0.3">
      <c r="D802" s="159"/>
      <c r="I802" s="159"/>
    </row>
    <row r="803" spans="4:9" ht="15.75" customHeight="1" x14ac:dyDescent="0.3">
      <c r="D803" s="159"/>
      <c r="I803" s="159"/>
    </row>
    <row r="804" spans="4:9" ht="15.75" customHeight="1" x14ac:dyDescent="0.3">
      <c r="D804" s="159"/>
      <c r="I804" s="159"/>
    </row>
    <row r="805" spans="4:9" ht="15.75" customHeight="1" x14ac:dyDescent="0.3">
      <c r="D805" s="159"/>
      <c r="I805" s="159"/>
    </row>
    <row r="806" spans="4:9" ht="15.75" customHeight="1" x14ac:dyDescent="0.3">
      <c r="D806" s="159"/>
      <c r="I806" s="159"/>
    </row>
    <row r="807" spans="4:9" ht="15.75" customHeight="1" x14ac:dyDescent="0.3">
      <c r="D807" s="159"/>
      <c r="I807" s="159"/>
    </row>
    <row r="808" spans="4:9" ht="15.75" customHeight="1" x14ac:dyDescent="0.3">
      <c r="D808" s="159"/>
      <c r="I808" s="159"/>
    </row>
    <row r="809" spans="4:9" ht="15.75" customHeight="1" x14ac:dyDescent="0.3">
      <c r="D809" s="159"/>
      <c r="I809" s="159"/>
    </row>
    <row r="810" spans="4:9" ht="15.75" customHeight="1" x14ac:dyDescent="0.3">
      <c r="D810" s="159"/>
      <c r="I810" s="159"/>
    </row>
    <row r="811" spans="4:9" ht="15.75" customHeight="1" x14ac:dyDescent="0.3">
      <c r="D811" s="159"/>
      <c r="I811" s="159"/>
    </row>
    <row r="812" spans="4:9" ht="15.75" customHeight="1" x14ac:dyDescent="0.3">
      <c r="D812" s="159"/>
      <c r="I812" s="159"/>
    </row>
    <row r="813" spans="4:9" ht="15.75" customHeight="1" x14ac:dyDescent="0.3">
      <c r="D813" s="159"/>
      <c r="I813" s="159"/>
    </row>
    <row r="814" spans="4:9" ht="15.75" customHeight="1" x14ac:dyDescent="0.3">
      <c r="D814" s="159"/>
      <c r="I814" s="159"/>
    </row>
    <row r="815" spans="4:9" ht="15.75" customHeight="1" x14ac:dyDescent="0.3">
      <c r="D815" s="159"/>
      <c r="I815" s="159"/>
    </row>
    <row r="816" spans="4:9" ht="15.75" customHeight="1" x14ac:dyDescent="0.3">
      <c r="D816" s="159"/>
      <c r="I816" s="159"/>
    </row>
    <row r="817" spans="4:9" ht="15.75" customHeight="1" x14ac:dyDescent="0.3">
      <c r="D817" s="159"/>
      <c r="I817" s="159"/>
    </row>
    <row r="818" spans="4:9" ht="15.75" customHeight="1" x14ac:dyDescent="0.3">
      <c r="D818" s="159"/>
      <c r="I818" s="159"/>
    </row>
    <row r="819" spans="4:9" ht="15.75" customHeight="1" x14ac:dyDescent="0.3">
      <c r="D819" s="159"/>
      <c r="I819" s="159"/>
    </row>
    <row r="820" spans="4:9" ht="15.75" customHeight="1" x14ac:dyDescent="0.3">
      <c r="D820" s="159"/>
      <c r="I820" s="159"/>
    </row>
    <row r="821" spans="4:9" ht="15.75" customHeight="1" x14ac:dyDescent="0.3">
      <c r="D821" s="159"/>
      <c r="I821" s="159"/>
    </row>
    <row r="822" spans="4:9" ht="15.75" customHeight="1" x14ac:dyDescent="0.3">
      <c r="D822" s="159"/>
      <c r="I822" s="159"/>
    </row>
    <row r="823" spans="4:9" ht="15.75" customHeight="1" x14ac:dyDescent="0.3">
      <c r="D823" s="159"/>
      <c r="I823" s="159"/>
    </row>
    <row r="824" spans="4:9" ht="15.75" customHeight="1" x14ac:dyDescent="0.3">
      <c r="D824" s="159"/>
      <c r="I824" s="159"/>
    </row>
    <row r="825" spans="4:9" ht="15.75" customHeight="1" x14ac:dyDescent="0.3">
      <c r="D825" s="159"/>
      <c r="I825" s="159"/>
    </row>
    <row r="826" spans="4:9" ht="15.75" customHeight="1" x14ac:dyDescent="0.3">
      <c r="D826" s="159"/>
      <c r="I826" s="159"/>
    </row>
    <row r="827" spans="4:9" ht="15.75" customHeight="1" x14ac:dyDescent="0.3">
      <c r="D827" s="159"/>
      <c r="I827" s="159"/>
    </row>
    <row r="828" spans="4:9" ht="15.75" customHeight="1" x14ac:dyDescent="0.3">
      <c r="D828" s="159"/>
      <c r="I828" s="159"/>
    </row>
    <row r="829" spans="4:9" ht="15.75" customHeight="1" x14ac:dyDescent="0.3">
      <c r="D829" s="159"/>
      <c r="I829" s="159"/>
    </row>
    <row r="830" spans="4:9" ht="15.75" customHeight="1" x14ac:dyDescent="0.3">
      <c r="D830" s="159"/>
      <c r="I830" s="159"/>
    </row>
    <row r="831" spans="4:9" ht="15.75" customHeight="1" x14ac:dyDescent="0.3">
      <c r="D831" s="159"/>
      <c r="I831" s="159"/>
    </row>
    <row r="832" spans="4:9" ht="15.75" customHeight="1" x14ac:dyDescent="0.3">
      <c r="D832" s="159"/>
      <c r="I832" s="159"/>
    </row>
    <row r="833" spans="4:9" ht="15.75" customHeight="1" x14ac:dyDescent="0.3">
      <c r="D833" s="159"/>
      <c r="I833" s="159"/>
    </row>
    <row r="834" spans="4:9" ht="15.75" customHeight="1" x14ac:dyDescent="0.3">
      <c r="D834" s="159"/>
      <c r="I834" s="159"/>
    </row>
    <row r="835" spans="4:9" ht="15.75" customHeight="1" x14ac:dyDescent="0.3">
      <c r="D835" s="159"/>
      <c r="I835" s="159"/>
    </row>
    <row r="836" spans="4:9" ht="15.75" customHeight="1" x14ac:dyDescent="0.3">
      <c r="D836" s="159"/>
      <c r="I836" s="159"/>
    </row>
    <row r="837" spans="4:9" ht="15.75" customHeight="1" x14ac:dyDescent="0.3">
      <c r="D837" s="159"/>
      <c r="I837" s="159"/>
    </row>
    <row r="838" spans="4:9" ht="15.75" customHeight="1" x14ac:dyDescent="0.3">
      <c r="D838" s="159"/>
      <c r="I838" s="159"/>
    </row>
    <row r="839" spans="4:9" ht="15.75" customHeight="1" x14ac:dyDescent="0.3">
      <c r="D839" s="159"/>
      <c r="I839" s="159"/>
    </row>
    <row r="840" spans="4:9" ht="15.75" customHeight="1" x14ac:dyDescent="0.3">
      <c r="D840" s="159"/>
      <c r="I840" s="159"/>
    </row>
    <row r="841" spans="4:9" ht="15.75" customHeight="1" x14ac:dyDescent="0.3">
      <c r="D841" s="159"/>
      <c r="I841" s="159"/>
    </row>
    <row r="842" spans="4:9" ht="15.75" customHeight="1" x14ac:dyDescent="0.3">
      <c r="D842" s="159"/>
      <c r="I842" s="159"/>
    </row>
    <row r="843" spans="4:9" ht="15.75" customHeight="1" x14ac:dyDescent="0.3">
      <c r="D843" s="159"/>
      <c r="I843" s="159"/>
    </row>
    <row r="844" spans="4:9" ht="15.75" customHeight="1" x14ac:dyDescent="0.3">
      <c r="D844" s="159"/>
      <c r="I844" s="159"/>
    </row>
    <row r="845" spans="4:9" ht="15.75" customHeight="1" x14ac:dyDescent="0.3">
      <c r="D845" s="159"/>
      <c r="I845" s="159"/>
    </row>
    <row r="846" spans="4:9" ht="15.75" customHeight="1" x14ac:dyDescent="0.3">
      <c r="D846" s="159"/>
      <c r="I846" s="159"/>
    </row>
    <row r="847" spans="4:9" ht="15.75" customHeight="1" x14ac:dyDescent="0.3">
      <c r="D847" s="159"/>
      <c r="I847" s="159"/>
    </row>
    <row r="848" spans="4:9" ht="15.75" customHeight="1" x14ac:dyDescent="0.3">
      <c r="D848" s="159"/>
      <c r="I848" s="159"/>
    </row>
    <row r="849" spans="4:9" ht="15.75" customHeight="1" x14ac:dyDescent="0.3">
      <c r="D849" s="159"/>
      <c r="I849" s="159"/>
    </row>
    <row r="850" spans="4:9" ht="15.75" customHeight="1" x14ac:dyDescent="0.3">
      <c r="D850" s="159"/>
      <c r="I850" s="159"/>
    </row>
    <row r="851" spans="4:9" ht="15.75" customHeight="1" x14ac:dyDescent="0.3">
      <c r="D851" s="159"/>
      <c r="I851" s="159"/>
    </row>
    <row r="852" spans="4:9" ht="15.75" customHeight="1" x14ac:dyDescent="0.3">
      <c r="D852" s="159"/>
      <c r="I852" s="159"/>
    </row>
    <row r="853" spans="4:9" ht="15.75" customHeight="1" x14ac:dyDescent="0.3">
      <c r="D853" s="159"/>
      <c r="I853" s="159"/>
    </row>
    <row r="854" spans="4:9" ht="15.75" customHeight="1" x14ac:dyDescent="0.3">
      <c r="D854" s="159"/>
      <c r="I854" s="159"/>
    </row>
    <row r="855" spans="4:9" ht="15.75" customHeight="1" x14ac:dyDescent="0.3">
      <c r="D855" s="159"/>
      <c r="I855" s="159"/>
    </row>
    <row r="856" spans="4:9" ht="15.75" customHeight="1" x14ac:dyDescent="0.3">
      <c r="D856" s="159"/>
      <c r="I856" s="159"/>
    </row>
    <row r="857" spans="4:9" ht="15.75" customHeight="1" x14ac:dyDescent="0.3">
      <c r="D857" s="159"/>
      <c r="I857" s="159"/>
    </row>
    <row r="858" spans="4:9" ht="15.75" customHeight="1" x14ac:dyDescent="0.3">
      <c r="D858" s="159"/>
      <c r="I858" s="159"/>
    </row>
    <row r="859" spans="4:9" ht="15.75" customHeight="1" x14ac:dyDescent="0.3">
      <c r="D859" s="159"/>
      <c r="I859" s="159"/>
    </row>
    <row r="860" spans="4:9" ht="15.75" customHeight="1" x14ac:dyDescent="0.3">
      <c r="D860" s="159"/>
      <c r="I860" s="159"/>
    </row>
    <row r="861" spans="4:9" ht="15.75" customHeight="1" x14ac:dyDescent="0.3">
      <c r="D861" s="159"/>
      <c r="I861" s="159"/>
    </row>
    <row r="862" spans="4:9" ht="15.75" customHeight="1" x14ac:dyDescent="0.3">
      <c r="D862" s="159"/>
      <c r="I862" s="159"/>
    </row>
    <row r="863" spans="4:9" ht="15.75" customHeight="1" x14ac:dyDescent="0.3">
      <c r="D863" s="159"/>
      <c r="I863" s="159"/>
    </row>
    <row r="864" spans="4:9" ht="15.75" customHeight="1" x14ac:dyDescent="0.3">
      <c r="D864" s="159"/>
      <c r="I864" s="159"/>
    </row>
    <row r="865" spans="4:9" ht="15.75" customHeight="1" x14ac:dyDescent="0.3">
      <c r="D865" s="159"/>
      <c r="I865" s="159"/>
    </row>
    <row r="866" spans="4:9" ht="15.75" customHeight="1" x14ac:dyDescent="0.3">
      <c r="D866" s="159"/>
      <c r="I866" s="159"/>
    </row>
    <row r="867" spans="4:9" ht="15.75" customHeight="1" x14ac:dyDescent="0.3">
      <c r="D867" s="159"/>
      <c r="I867" s="159"/>
    </row>
    <row r="868" spans="4:9" ht="15.75" customHeight="1" x14ac:dyDescent="0.3">
      <c r="D868" s="159"/>
      <c r="I868" s="159"/>
    </row>
    <row r="869" spans="4:9" ht="15.75" customHeight="1" x14ac:dyDescent="0.3">
      <c r="D869" s="159"/>
      <c r="I869" s="159"/>
    </row>
    <row r="870" spans="4:9" ht="15.75" customHeight="1" x14ac:dyDescent="0.3">
      <c r="D870" s="159"/>
      <c r="I870" s="159"/>
    </row>
    <row r="871" spans="4:9" ht="15.75" customHeight="1" x14ac:dyDescent="0.3">
      <c r="D871" s="159"/>
      <c r="I871" s="159"/>
    </row>
    <row r="872" spans="4:9" ht="15.75" customHeight="1" x14ac:dyDescent="0.3">
      <c r="D872" s="159"/>
      <c r="I872" s="159"/>
    </row>
    <row r="873" spans="4:9" ht="15.75" customHeight="1" x14ac:dyDescent="0.3">
      <c r="D873" s="159"/>
      <c r="I873" s="159"/>
    </row>
    <row r="874" spans="4:9" ht="15.75" customHeight="1" x14ac:dyDescent="0.3">
      <c r="D874" s="159"/>
      <c r="I874" s="159"/>
    </row>
    <row r="875" spans="4:9" ht="15.75" customHeight="1" x14ac:dyDescent="0.3">
      <c r="D875" s="159"/>
      <c r="I875" s="159"/>
    </row>
    <row r="876" spans="4:9" ht="15.75" customHeight="1" x14ac:dyDescent="0.3">
      <c r="D876" s="159"/>
      <c r="I876" s="159"/>
    </row>
    <row r="877" spans="4:9" ht="15.75" customHeight="1" x14ac:dyDescent="0.3">
      <c r="D877" s="159"/>
      <c r="I877" s="159"/>
    </row>
    <row r="878" spans="4:9" ht="15.75" customHeight="1" x14ac:dyDescent="0.3">
      <c r="D878" s="159"/>
      <c r="I878" s="159"/>
    </row>
    <row r="879" spans="4:9" ht="15.75" customHeight="1" x14ac:dyDescent="0.3">
      <c r="D879" s="159"/>
      <c r="I879" s="159"/>
    </row>
    <row r="880" spans="4:9" ht="15.75" customHeight="1" x14ac:dyDescent="0.3">
      <c r="D880" s="159"/>
      <c r="I880" s="159"/>
    </row>
    <row r="881" spans="4:9" ht="15.75" customHeight="1" x14ac:dyDescent="0.3">
      <c r="D881" s="159"/>
      <c r="I881" s="159"/>
    </row>
    <row r="882" spans="4:9" ht="15.75" customHeight="1" x14ac:dyDescent="0.3">
      <c r="D882" s="159"/>
      <c r="I882" s="159"/>
    </row>
    <row r="883" spans="4:9" ht="15.75" customHeight="1" x14ac:dyDescent="0.3">
      <c r="D883" s="159"/>
      <c r="I883" s="159"/>
    </row>
    <row r="884" spans="4:9" ht="15.75" customHeight="1" x14ac:dyDescent="0.3">
      <c r="D884" s="159"/>
      <c r="I884" s="159"/>
    </row>
    <row r="885" spans="4:9" ht="15.75" customHeight="1" x14ac:dyDescent="0.3">
      <c r="D885" s="159"/>
      <c r="I885" s="159"/>
    </row>
    <row r="886" spans="4:9" ht="15.75" customHeight="1" x14ac:dyDescent="0.3">
      <c r="D886" s="159"/>
      <c r="I886" s="159"/>
    </row>
    <row r="887" spans="4:9" ht="15.75" customHeight="1" x14ac:dyDescent="0.3">
      <c r="D887" s="159"/>
      <c r="I887" s="159"/>
    </row>
    <row r="888" spans="4:9" ht="15.75" customHeight="1" x14ac:dyDescent="0.3">
      <c r="D888" s="159"/>
      <c r="I888" s="159"/>
    </row>
    <row r="889" spans="4:9" ht="15.75" customHeight="1" x14ac:dyDescent="0.3">
      <c r="D889" s="159"/>
      <c r="I889" s="159"/>
    </row>
    <row r="890" spans="4:9" ht="15.75" customHeight="1" x14ac:dyDescent="0.3">
      <c r="D890" s="159"/>
      <c r="I890" s="159"/>
    </row>
    <row r="891" spans="4:9" ht="15.75" customHeight="1" x14ac:dyDescent="0.3">
      <c r="D891" s="159"/>
      <c r="I891" s="159"/>
    </row>
    <row r="892" spans="4:9" ht="15.75" customHeight="1" x14ac:dyDescent="0.3">
      <c r="D892" s="159"/>
      <c r="I892" s="159"/>
    </row>
    <row r="893" spans="4:9" ht="15.75" customHeight="1" x14ac:dyDescent="0.3">
      <c r="D893" s="159"/>
      <c r="I893" s="159"/>
    </row>
    <row r="894" spans="4:9" ht="15.75" customHeight="1" x14ac:dyDescent="0.3">
      <c r="D894" s="159"/>
      <c r="I894" s="159"/>
    </row>
    <row r="895" spans="4:9" ht="15.75" customHeight="1" x14ac:dyDescent="0.3">
      <c r="D895" s="159"/>
      <c r="I895" s="159"/>
    </row>
    <row r="896" spans="4:9" ht="15.75" customHeight="1" x14ac:dyDescent="0.3">
      <c r="D896" s="159"/>
      <c r="I896" s="159"/>
    </row>
    <row r="897" spans="4:9" ht="15.75" customHeight="1" x14ac:dyDescent="0.3">
      <c r="D897" s="159"/>
      <c r="I897" s="159"/>
    </row>
    <row r="898" spans="4:9" ht="15.75" customHeight="1" x14ac:dyDescent="0.3">
      <c r="D898" s="159"/>
      <c r="I898" s="159"/>
    </row>
    <row r="899" spans="4:9" ht="15.75" customHeight="1" x14ac:dyDescent="0.3">
      <c r="D899" s="159"/>
      <c r="I899" s="159"/>
    </row>
    <row r="900" spans="4:9" ht="15.75" customHeight="1" x14ac:dyDescent="0.3">
      <c r="D900" s="159"/>
      <c r="I900" s="159"/>
    </row>
    <row r="901" spans="4:9" ht="15.75" customHeight="1" x14ac:dyDescent="0.3">
      <c r="D901" s="159"/>
      <c r="I901" s="159"/>
    </row>
    <row r="902" spans="4:9" ht="15.75" customHeight="1" x14ac:dyDescent="0.3">
      <c r="D902" s="159"/>
      <c r="I902" s="159"/>
    </row>
    <row r="903" spans="4:9" ht="15.75" customHeight="1" x14ac:dyDescent="0.3">
      <c r="D903" s="159"/>
      <c r="I903" s="159"/>
    </row>
    <row r="904" spans="4:9" ht="15.75" customHeight="1" x14ac:dyDescent="0.3">
      <c r="D904" s="159"/>
      <c r="I904" s="159"/>
    </row>
    <row r="905" spans="4:9" ht="15.75" customHeight="1" x14ac:dyDescent="0.3">
      <c r="D905" s="159"/>
      <c r="I905" s="159"/>
    </row>
    <row r="906" spans="4:9" ht="15.75" customHeight="1" x14ac:dyDescent="0.3">
      <c r="D906" s="159"/>
      <c r="I906" s="159"/>
    </row>
    <row r="907" spans="4:9" ht="15.75" customHeight="1" x14ac:dyDescent="0.3">
      <c r="D907" s="159"/>
      <c r="I907" s="159"/>
    </row>
    <row r="908" spans="4:9" ht="15.75" customHeight="1" x14ac:dyDescent="0.3">
      <c r="D908" s="159"/>
      <c r="I908" s="159"/>
    </row>
    <row r="909" spans="4:9" ht="15.75" customHeight="1" x14ac:dyDescent="0.3">
      <c r="D909" s="159"/>
      <c r="I909" s="159"/>
    </row>
    <row r="910" spans="4:9" ht="15.75" customHeight="1" x14ac:dyDescent="0.3">
      <c r="D910" s="159"/>
      <c r="I910" s="159"/>
    </row>
    <row r="911" spans="4:9" ht="15.75" customHeight="1" x14ac:dyDescent="0.3">
      <c r="D911" s="159"/>
      <c r="I911" s="159"/>
    </row>
    <row r="912" spans="4:9" ht="15.75" customHeight="1" x14ac:dyDescent="0.3">
      <c r="D912" s="159"/>
      <c r="I912" s="159"/>
    </row>
    <row r="913" spans="4:9" ht="15.75" customHeight="1" x14ac:dyDescent="0.3">
      <c r="D913" s="159"/>
      <c r="I913" s="159"/>
    </row>
    <row r="914" spans="4:9" ht="15.75" customHeight="1" x14ac:dyDescent="0.3">
      <c r="D914" s="159"/>
      <c r="I914" s="159"/>
    </row>
    <row r="915" spans="4:9" ht="15.75" customHeight="1" x14ac:dyDescent="0.3">
      <c r="D915" s="159"/>
      <c r="I915" s="159"/>
    </row>
    <row r="916" spans="4:9" ht="15.75" customHeight="1" x14ac:dyDescent="0.3">
      <c r="D916" s="159"/>
      <c r="I916" s="159"/>
    </row>
    <row r="917" spans="4:9" ht="15.75" customHeight="1" x14ac:dyDescent="0.3">
      <c r="D917" s="159"/>
      <c r="I917" s="159"/>
    </row>
    <row r="918" spans="4:9" ht="15.75" customHeight="1" x14ac:dyDescent="0.3">
      <c r="D918" s="159"/>
      <c r="I918" s="159"/>
    </row>
    <row r="919" spans="4:9" ht="15.75" customHeight="1" x14ac:dyDescent="0.3">
      <c r="D919" s="159"/>
      <c r="I919" s="159"/>
    </row>
    <row r="920" spans="4:9" ht="15.75" customHeight="1" x14ac:dyDescent="0.3">
      <c r="D920" s="159"/>
      <c r="I920" s="159"/>
    </row>
    <row r="921" spans="4:9" ht="15.75" customHeight="1" x14ac:dyDescent="0.3">
      <c r="D921" s="159"/>
      <c r="I921" s="159"/>
    </row>
    <row r="922" spans="4:9" ht="15.75" customHeight="1" x14ac:dyDescent="0.3">
      <c r="D922" s="159"/>
      <c r="I922" s="159"/>
    </row>
    <row r="923" spans="4:9" ht="15.75" customHeight="1" x14ac:dyDescent="0.3">
      <c r="D923" s="159"/>
      <c r="I923" s="159"/>
    </row>
    <row r="924" spans="4:9" ht="15.75" customHeight="1" x14ac:dyDescent="0.3">
      <c r="D924" s="159"/>
      <c r="I924" s="159"/>
    </row>
    <row r="925" spans="4:9" ht="15.75" customHeight="1" x14ac:dyDescent="0.3">
      <c r="D925" s="159"/>
      <c r="I925" s="159"/>
    </row>
    <row r="926" spans="4:9" ht="14.4" x14ac:dyDescent="0.3"/>
    <row r="927" spans="4:9" ht="14.4" x14ac:dyDescent="0.3"/>
    <row r="928" spans="4:9" ht="14.4" x14ac:dyDescent="0.3"/>
    <row r="929" ht="14.4" x14ac:dyDescent="0.3"/>
    <row r="930" ht="14.4" x14ac:dyDescent="0.3"/>
  </sheetData>
  <autoFilter ref="A1:J1" xr:uid="{00000000-0001-0000-0B00-000000000000}"/>
  <hyperlinks>
    <hyperlink ref="C2" r:id="rId1" xr:uid="{B3EA7C39-169E-440A-8E17-0A64D5702B40}"/>
    <hyperlink ref="C3" r:id="rId2" xr:uid="{BA204027-2226-4751-B311-504B6AF72163}"/>
    <hyperlink ref="C4" r:id="rId3" xr:uid="{697826AE-9737-483D-9291-AD56D9DD0427}"/>
    <hyperlink ref="C5" r:id="rId4" xr:uid="{FC70B4CE-42A1-4EE4-9240-8336190B1859}"/>
    <hyperlink ref="C6" r:id="rId5" xr:uid="{84E2BCD2-1681-4DD1-904B-A87E100D3ED2}"/>
    <hyperlink ref="C7" r:id="rId6" xr:uid="{58B9E434-7F75-471C-9166-757C7B3B73A5}"/>
    <hyperlink ref="C8" r:id="rId7" xr:uid="{772246CD-FB12-4F40-8C9A-14F67E239FA8}"/>
    <hyperlink ref="C9" r:id="rId8" xr:uid="{3E328852-1A94-49F7-A9E3-2696E98916E5}"/>
    <hyperlink ref="C10" r:id="rId9" xr:uid="{E48E2C36-A18F-4CD7-8AE6-C2CA5A030FB9}"/>
    <hyperlink ref="C11" r:id="rId10" xr:uid="{98B3F4D3-42BE-4A2B-854B-2D51146142CA}"/>
    <hyperlink ref="C12" r:id="rId11" xr:uid="{D5E1CA68-3996-4B38-BA59-CAD91E4CF3E1}"/>
    <hyperlink ref="C13" r:id="rId12" xr:uid="{AD534C52-EED7-44E9-A90D-10029230D654}"/>
    <hyperlink ref="C14" r:id="rId13" xr:uid="{BE1860A7-510D-4B53-9F34-674499532F21}"/>
    <hyperlink ref="C15" r:id="rId14" xr:uid="{268B2B29-821C-48D9-BD78-089744A5A2E3}"/>
    <hyperlink ref="C16" r:id="rId15" xr:uid="{CFF7A295-FC19-496C-979A-543F0A0EF6EA}"/>
    <hyperlink ref="C17" r:id="rId16" xr:uid="{08F6DC9A-CE45-4AFD-9295-417EEF6D5109}"/>
    <hyperlink ref="C18" r:id="rId17" xr:uid="{27B20E0C-BBD2-4A26-9F60-3461E07876FB}"/>
    <hyperlink ref="C19" r:id="rId18" xr:uid="{0C682041-5EBA-470A-BC76-EEAB0DF3DCFF}"/>
    <hyperlink ref="C20" r:id="rId19" xr:uid="{DBDC9BD9-F0F6-4582-9CAA-6395F55C4A13}"/>
    <hyperlink ref="C21" r:id="rId20" xr:uid="{5ADBFA79-B931-42E0-99D9-7409E1F50AB4}"/>
    <hyperlink ref="C22" r:id="rId21" xr:uid="{C3FB863B-E6CA-4907-9004-763C4B821E68}"/>
    <hyperlink ref="C23" r:id="rId22" xr:uid="{0674ED16-0377-4D47-9698-A947AFA19116}"/>
    <hyperlink ref="C24" r:id="rId23" xr:uid="{65481956-FF0A-4EBD-85E0-D940682916BA}"/>
    <hyperlink ref="C25" r:id="rId24" xr:uid="{CD4531B1-F230-4902-9F7B-698FDED04A87}"/>
    <hyperlink ref="C26" r:id="rId25" xr:uid="{18F3E9CC-18E6-4DFC-A5D0-077F670EC8F8}"/>
    <hyperlink ref="C27" r:id="rId26" xr:uid="{0902875A-E89C-4826-9B30-B5AF72608437}"/>
    <hyperlink ref="C28" r:id="rId27" xr:uid="{1C6AD896-B9B0-49C5-871F-DA2C286CB928}"/>
    <hyperlink ref="C29" r:id="rId28" xr:uid="{0A8A26F9-415F-4862-B4EB-425D1F00A37E}"/>
    <hyperlink ref="C30" r:id="rId29" xr:uid="{72DBDC4A-7FA5-4BC1-9477-9F32A9A54832}"/>
    <hyperlink ref="C31" r:id="rId30" xr:uid="{1965EFDF-9CC6-47DD-AD5C-5225DB7459DA}"/>
    <hyperlink ref="C32" r:id="rId31" xr:uid="{B27430C3-2BFC-4F07-9BF9-34FAD45E1449}"/>
    <hyperlink ref="C33" r:id="rId32" xr:uid="{C94C8CE9-0326-437E-8571-306F73479A7E}"/>
    <hyperlink ref="C34" r:id="rId33" xr:uid="{FFED744F-F043-4DBB-A145-983E17C5B864}"/>
    <hyperlink ref="C35" r:id="rId34" xr:uid="{EEACB409-1E56-4C15-B759-15ADDC595269}"/>
    <hyperlink ref="C36" r:id="rId35" xr:uid="{0E576890-ADAF-4898-A280-36FBBD23C112}"/>
    <hyperlink ref="C37" r:id="rId36" xr:uid="{C0995E99-5673-4F4C-A3F0-B7798EA07D32}"/>
    <hyperlink ref="C38" r:id="rId37" xr:uid="{5DC1D93B-F45C-494F-8388-DB4CBEFE59EE}"/>
    <hyperlink ref="C39" r:id="rId38" xr:uid="{A11B673A-2A82-4B54-A5AF-712B1F0C0D77}"/>
    <hyperlink ref="C40" r:id="rId39" xr:uid="{9A076768-8845-4EEC-9164-5C0288AA752D}"/>
    <hyperlink ref="C41" r:id="rId40" xr:uid="{8BEE35BE-1CF1-40BE-BEC8-DF9395DF31C8}"/>
    <hyperlink ref="C42" r:id="rId41" xr:uid="{0FDA9DD4-985F-46E9-BBAC-D32672907F15}"/>
    <hyperlink ref="C43" r:id="rId42" xr:uid="{9AA6C550-C5FD-46B7-BB7F-DB2C691486FD}"/>
    <hyperlink ref="C44" r:id="rId43" xr:uid="{4B036DF6-F0A4-471E-826A-723169F4A165}"/>
    <hyperlink ref="C45" r:id="rId44" xr:uid="{018FA4B2-C006-4B45-B25A-AD9598622C8D}"/>
    <hyperlink ref="C46" r:id="rId45" xr:uid="{5FB52292-704B-418B-A09D-AD6352B326C5}"/>
    <hyperlink ref="C47" r:id="rId46" xr:uid="{DA9C0150-9A0D-469C-A912-4E8339E61E9A}"/>
    <hyperlink ref="C48" r:id="rId47" xr:uid="{C307F6D5-8745-4793-AA82-732CCBF5E0D0}"/>
    <hyperlink ref="C49" r:id="rId48" xr:uid="{5242B930-58F9-4891-B731-6A43D25F86C9}"/>
    <hyperlink ref="C50" r:id="rId49" xr:uid="{F665CCD1-E1BE-46CF-8197-32E184C10EBF}"/>
    <hyperlink ref="C51" r:id="rId50" xr:uid="{C4809459-3260-44DF-846B-038D11F1A1C9}"/>
    <hyperlink ref="C52" r:id="rId51" xr:uid="{2BE78C6D-F014-4567-98D5-810E239CB57C}"/>
    <hyperlink ref="C53" r:id="rId52" xr:uid="{87028E6B-48F3-418B-B6DB-A95252B2CC83}"/>
    <hyperlink ref="C54" r:id="rId53" xr:uid="{C7A21A7B-E34C-46A5-A731-07F6328A36A9}"/>
    <hyperlink ref="C55" r:id="rId54" xr:uid="{EBE396D5-0C76-4E96-90A0-A4293CEC28F9}"/>
    <hyperlink ref="C56" r:id="rId55" xr:uid="{1EACDA80-A56E-483B-B002-CFB562245230}"/>
    <hyperlink ref="C57" r:id="rId56" xr:uid="{14B895B1-1C56-4AE3-9CDC-185C58812A4C}"/>
    <hyperlink ref="C58" r:id="rId57" xr:uid="{5E8303F1-7B17-49D6-9278-AA8E2F8431B9}"/>
    <hyperlink ref="C59" r:id="rId58" xr:uid="{9F4988B9-BB1D-4474-9A50-649C63B1C972}"/>
    <hyperlink ref="C60" r:id="rId59" xr:uid="{ED0DD6E6-875E-45AB-BC64-89ED0069E647}"/>
    <hyperlink ref="C61" r:id="rId60" xr:uid="{68C63298-B26D-4361-9619-A6E27DD8A850}"/>
    <hyperlink ref="C62" r:id="rId61" xr:uid="{6D9A6983-1F94-43EC-B753-666EE98E008E}"/>
    <hyperlink ref="C63" r:id="rId62" xr:uid="{996D537B-5090-4179-BA67-4CD5EB23C81C}"/>
    <hyperlink ref="C64" r:id="rId63" xr:uid="{B4743537-65FC-4FED-BAFA-E08336033706}"/>
    <hyperlink ref="C65" r:id="rId64" xr:uid="{D7B61EC3-ABE7-4A7D-B1F2-5DF2A2E67552}"/>
    <hyperlink ref="C66" r:id="rId65" xr:uid="{D79487C1-A2AE-4899-ADEB-6A032D22CA69}"/>
    <hyperlink ref="C67" r:id="rId66" xr:uid="{55BC6DE8-FC4D-4928-B4E4-5E2B8D121CCA}"/>
    <hyperlink ref="C68" r:id="rId67" xr:uid="{7C6FD850-E575-4872-A6F1-AEFF367AB9D4}"/>
    <hyperlink ref="C69" r:id="rId68" xr:uid="{CEDA02B1-848A-4658-AA4C-75045D8D9757}"/>
    <hyperlink ref="C70" r:id="rId69" xr:uid="{A67F47A0-E436-4C02-97B7-B7C13153A2D9}"/>
    <hyperlink ref="C71" r:id="rId70" xr:uid="{135A022E-4176-463D-9426-93E2EF07091C}"/>
    <hyperlink ref="C72" r:id="rId71" xr:uid="{233AB8FD-EC58-4545-BDD1-B8E26AC2FDDC}"/>
    <hyperlink ref="C73" r:id="rId72" xr:uid="{784B233B-8ECD-4E8D-B441-A4E0395AEF4C}"/>
    <hyperlink ref="C74" r:id="rId73" xr:uid="{29938C01-B913-4508-8601-4B0245D963B6}"/>
    <hyperlink ref="C75" r:id="rId74" xr:uid="{3E1330CE-4F41-483A-8B8B-1B4374EA7477}"/>
    <hyperlink ref="C76" r:id="rId75" xr:uid="{1D99EB39-5109-4814-83A1-BCC1CBDE4C12}"/>
    <hyperlink ref="C77" r:id="rId76" xr:uid="{BFFD5539-9D3C-4D50-A143-104A2FBB6EC2}"/>
    <hyperlink ref="C78" r:id="rId77" xr:uid="{21FCCC8F-82EA-4692-B4C2-63D9FD727331}"/>
    <hyperlink ref="C79" r:id="rId78" xr:uid="{AB9F413A-3C77-476B-85E0-D7276F91BD44}"/>
    <hyperlink ref="C80" r:id="rId79" xr:uid="{D9EA2EB5-8BA4-460A-9C46-8BDB23271BE7}"/>
    <hyperlink ref="C81" r:id="rId80" xr:uid="{B4A5FAD8-C7A0-45B8-A33C-ACD5495C21AC}"/>
    <hyperlink ref="C82" r:id="rId81" xr:uid="{BC6BD18D-224B-4487-9DB7-4EEF073BB195}"/>
    <hyperlink ref="C84" r:id="rId82" xr:uid="{DE7B9B95-5978-48B9-A55A-1722FC8A68F8}"/>
    <hyperlink ref="C85" r:id="rId83" xr:uid="{12A3B61D-ED4C-430E-A829-D09D195DE0D0}"/>
    <hyperlink ref="C86" r:id="rId84" xr:uid="{8C90471E-9F3E-48D4-B544-578EAF56E54C}"/>
    <hyperlink ref="C87" r:id="rId85" xr:uid="{C96DFB57-9EFE-48F9-92F9-798AE58A9E65}"/>
    <hyperlink ref="C88" r:id="rId86" xr:uid="{1FB7E67C-0D3A-4EC5-9FE9-1F1DA1116BC2}"/>
    <hyperlink ref="C89" r:id="rId87" xr:uid="{00ACCD74-D748-43B9-89FC-B52CE122BF39}"/>
    <hyperlink ref="C90" r:id="rId88" xr:uid="{4625433E-6641-4480-BFCF-B9DDDB483BFE}"/>
    <hyperlink ref="C91" r:id="rId89" xr:uid="{CEDF7AEE-74E0-4B25-B0D5-C4175EF36A40}"/>
    <hyperlink ref="C92" r:id="rId90" xr:uid="{28B2A398-4619-4286-BFA8-8DE008CE886D}"/>
    <hyperlink ref="C93" r:id="rId91" xr:uid="{6ACFDEF6-E4FE-43A3-932E-EE7B7985F3B4}"/>
    <hyperlink ref="C94" r:id="rId92" xr:uid="{28ADD006-6F4A-493C-8162-07E922E7F7E3}"/>
    <hyperlink ref="C95" r:id="rId93" xr:uid="{8F09C299-4C94-4961-8DEB-261432FD17A9}"/>
    <hyperlink ref="C96" r:id="rId94" xr:uid="{3F81EA29-7DF3-42A9-9785-388BB8DFBC47}"/>
    <hyperlink ref="C97" r:id="rId95" xr:uid="{2E1BBB30-52E2-46C5-9967-F62D34E9BB98}"/>
    <hyperlink ref="C98" r:id="rId96" xr:uid="{1004B4EE-A79D-44A0-8620-66C7EEC40524}"/>
    <hyperlink ref="C99" r:id="rId97" xr:uid="{45412721-9520-410A-BF06-375CB114E24F}"/>
    <hyperlink ref="C101" r:id="rId98" xr:uid="{3FD6583B-090A-4EFC-9D7F-DEE6418B03B0}"/>
    <hyperlink ref="C102" r:id="rId99" xr:uid="{D6BDC5E9-3267-4B7B-9F5D-73F92EDA5187}"/>
    <hyperlink ref="C103" r:id="rId100" xr:uid="{5A668792-2872-4DFD-95E8-33A39571F9C3}"/>
    <hyperlink ref="C104" r:id="rId101" xr:uid="{B145FD39-24F4-47A1-8D1E-A971B6517BC6}"/>
    <hyperlink ref="C105" r:id="rId102" xr:uid="{67E9E087-7C4C-4203-955D-66360D41542C}"/>
    <hyperlink ref="C106" r:id="rId103" xr:uid="{4AD0F9E9-CE82-4903-8F30-893D8FDFABCC}"/>
    <hyperlink ref="C83" r:id="rId104" xr:uid="{2CB87439-8BE4-495D-B112-92C947B15EA8}"/>
    <hyperlink ref="C100" r:id="rId105" xr:uid="{F8DD498E-3962-484F-AE0C-83FBAAD6DEC3}"/>
  </hyperlinks>
  <pageMargins left="0" right="0" top="0.75" bottom="0.75" header="0" footer="0"/>
  <pageSetup paperSize="14" scale="86" fitToHeight="0" orientation="landscape" r:id="rId10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Seg Pag</vt:lpstr>
      <vt:lpstr>Aut. Enero</vt:lpstr>
      <vt:lpstr>Aut. Feb 7 SP</vt:lpstr>
      <vt:lpstr>Aut. Feb 7 cm</vt:lpstr>
      <vt:lpstr>Aut. 28 Feb</vt:lpstr>
      <vt:lpstr>opia aut mz</vt:lpstr>
      <vt:lpstr>Aut. 07 Mrz</vt:lpstr>
      <vt:lpstr>Aut. 30 Abr</vt:lpstr>
      <vt:lpstr>Aut.27 jun</vt:lpstr>
      <vt:lpstr>Base datos</vt:lpstr>
      <vt:lpstr>CONTRATACION IMETY ABRIL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Imety</dc:creator>
  <cp:lastModifiedBy>Imety</cp:lastModifiedBy>
  <cp:lastPrinted>2026-04-30T16:11:10Z</cp:lastPrinted>
  <dcterms:created xsi:type="dcterms:W3CDTF">2025-01-31T16:20:43Z</dcterms:created>
  <dcterms:modified xsi:type="dcterms:W3CDTF">2026-04-30T16:12:07Z</dcterms:modified>
</cp:coreProperties>
</file>