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Usuario\Desktop\"/>
    </mc:Choice>
  </mc:AlternateContent>
  <xr:revisionPtr revIDLastSave="0" documentId="8_{C011302E-4680-4273-938E-60EFC3EC8DDB}" xr6:coauthVersionLast="45" xr6:coauthVersionMax="45" xr10:uidLastSave="{00000000-0000-0000-0000-000000000000}"/>
  <bookViews>
    <workbookView xWindow="-108" yWindow="-108" windowWidth="23256" windowHeight="12456" xr2:uid="{150975DD-6821-4282-BB16-8318C6DFD364}"/>
  </bookViews>
  <sheets>
    <sheet name=" PLAN DE ACCION 2 TRIMESTRE" sheetId="1" r:id="rId1"/>
  </sheets>
  <externalReferences>
    <externalReference r:id="rId2"/>
    <externalReference r:id="rId3"/>
  </externalReferences>
  <definedNames>
    <definedName name="_xlnm._FilterDatabase" localSheetId="0" hidden="1">' PLAN DE ACCION 2 TRIMESTRE'!$AT$12:$AW$13</definedName>
    <definedName name="_xlnm.Print_Area" localSheetId="0">' PLAN DE ACCION 2 TRIMESTRE'!$A$11:$FF$40</definedName>
    <definedName name="BBB">[1]Gastos_Inversión_2012!#REF!</definedName>
    <definedName name="bbbb" localSheetId="0">[1]Gastos_Inversión_2012!#REF!</definedName>
    <definedName name="bbbb">[1]Gastos_Inversión_2012!#REF!</definedName>
    <definedName name="Conceptos_MOD" localSheetId="0">[1]Gastos_Inversión_2012!#REF!</definedName>
    <definedName name="Conceptos_MOD">[1]Gastos_Inversión_2012!#REF!</definedName>
    <definedName name="CPC">#REF!</definedName>
    <definedName name="ESTRATREGICOS" localSheetId="0">#REF!</definedName>
    <definedName name="ESTRATREGICOS">#REF!</definedName>
    <definedName name="IPP_20162">#REF!</definedName>
    <definedName name="MUNICIPIOS_CHIP" localSheetId="0">#REF!</definedName>
    <definedName name="MUNICIPIOS_CHIP">#REF!</definedName>
    <definedName name="OTRO" localSheetId="0">#REF!</definedName>
    <definedName name="OTRO">#REF!</definedName>
    <definedName name="pilar">[2]Hoja1!$A$4:$A$7</definedName>
    <definedName name="PLANEACION2021" localSheetId="0">#REF!</definedName>
    <definedName name="PLANEACION2021">#REF!</definedName>
    <definedName name="sss" localSheetId="0">#REF!</definedName>
    <definedName name="sss">#REF!</definedName>
    <definedName name="SSSS" localSheetId="0">#REF!</definedName>
    <definedName name="SSSS">#REF!</definedName>
    <definedName name="TOLIMA">[2]Hoja1!$F$4:$F$7</definedName>
    <definedName name="XXX" localSheetId="0">#REF!</definedName>
    <definedName name="XXX">#REF!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40" i="1" l="1"/>
  <c r="DT40" i="1"/>
  <c r="DQ40" i="1"/>
  <c r="DF40" i="1"/>
  <c r="DC40" i="1"/>
  <c r="CR40" i="1"/>
  <c r="CO40" i="1"/>
  <c r="CD40" i="1"/>
  <c r="CA40" i="1"/>
  <c r="BP40" i="1"/>
  <c r="EG38" i="1"/>
  <c r="DS38" i="1"/>
  <c r="CQ38" i="1"/>
  <c r="AW38" i="1"/>
  <c r="AO38" i="1"/>
  <c r="AH38" i="1" s="1"/>
  <c r="AG38" i="1"/>
  <c r="AO37" i="1"/>
  <c r="AO36" i="1"/>
  <c r="AO35" i="1"/>
  <c r="AO34" i="1"/>
  <c r="AO33" i="1"/>
  <c r="EG32" i="1"/>
  <c r="DS32" i="1"/>
  <c r="DE32" i="1"/>
  <c r="CQ32" i="1"/>
  <c r="CC32" i="1"/>
  <c r="BO32" i="1"/>
  <c r="AN32" i="1"/>
  <c r="AM32" i="1"/>
  <c r="AL32" i="1"/>
  <c r="AK32" i="1"/>
  <c r="AJ32" i="1"/>
  <c r="AO31" i="1"/>
  <c r="AO29" i="1"/>
  <c r="AN28" i="1"/>
  <c r="AM28" i="1"/>
  <c r="AL28" i="1"/>
  <c r="AK28" i="1"/>
  <c r="AJ28" i="1"/>
  <c r="AO27" i="1"/>
  <c r="AO26" i="1"/>
  <c r="AO25" i="1"/>
  <c r="EG24" i="1"/>
  <c r="DS24" i="1"/>
  <c r="CC24" i="1"/>
  <c r="AO24" i="1"/>
  <c r="AO23" i="1"/>
  <c r="EG22" i="1"/>
  <c r="EG40" i="1" s="1"/>
  <c r="EG42" i="1" s="1"/>
  <c r="DS22" i="1"/>
  <c r="DE22" i="1"/>
  <c r="CQ22" i="1"/>
  <c r="CC22" i="1"/>
  <c r="BO22" i="1"/>
  <c r="AW22" i="1"/>
  <c r="AN22" i="1"/>
  <c r="AM22" i="1"/>
  <c r="AL22" i="1"/>
  <c r="AK22" i="1"/>
  <c r="AJ22" i="1"/>
  <c r="AG22" i="1"/>
  <c r="AO21" i="1"/>
  <c r="AO20" i="1"/>
  <c r="AO19" i="1"/>
  <c r="DS18" i="1"/>
  <c r="AO18" i="1"/>
  <c r="FD17" i="1"/>
  <c r="CQ17" i="1"/>
  <c r="BO17" i="1"/>
  <c r="AN17" i="1"/>
  <c r="AM17" i="1"/>
  <c r="AL17" i="1"/>
  <c r="AK17" i="1"/>
  <c r="AJ17" i="1"/>
  <c r="EH32" i="1" l="1"/>
  <c r="AL40" i="1"/>
  <c r="CQ40" i="1"/>
  <c r="AN40" i="1"/>
  <c r="CC40" i="1"/>
  <c r="CC42" i="1" s="1"/>
  <c r="AO17" i="1"/>
  <c r="AH17" i="1" s="1"/>
  <c r="AO28" i="1"/>
  <c r="AH28" i="1" s="1"/>
  <c r="AO22" i="1"/>
  <c r="AH22" i="1" s="1"/>
  <c r="EH38" i="1"/>
  <c r="EH22" i="1"/>
  <c r="AG17" i="1"/>
  <c r="AO32" i="1"/>
  <c r="AH32" i="1" s="1"/>
  <c r="AM40" i="1"/>
  <c r="DS40" i="1"/>
  <c r="DS42" i="1" s="1"/>
  <c r="DE40" i="1"/>
  <c r="AG28" i="1"/>
  <c r="AG32" i="1"/>
  <c r="AK40" i="1"/>
  <c r="EH40" i="1" l="1"/>
  <c r="CQ42" i="1"/>
  <c r="AH40" i="1"/>
  <c r="AG40" i="1"/>
  <c r="AO40" i="1"/>
</calcChain>
</file>

<file path=xl/sharedStrings.xml><?xml version="1.0" encoding="utf-8"?>
<sst xmlns="http://schemas.openxmlformats.org/spreadsheetml/2006/main" count="400" uniqueCount="248">
  <si>
    <t xml:space="preserve"> Alcaldía Municipal 
de Yumbo</t>
  </si>
  <si>
    <t>MACROPROCESO : DIRECCIONAMIENTO Y PLANEACIÓN ESTRATÉGICA</t>
  </si>
  <si>
    <t>Código: DPE-PM-FO005</t>
  </si>
  <si>
    <t>PROCESO: PLANEACIÓN A MEDIANO Y LARGO PLAZO</t>
  </si>
  <si>
    <t>TRD: 104-02</t>
  </si>
  <si>
    <t>SUBPROCESO: N/A</t>
  </si>
  <si>
    <t>Versión: 01</t>
  </si>
  <si>
    <t xml:space="preserve">Fecha de Emisión: Julio 30 de 2015 </t>
  </si>
  <si>
    <t xml:space="preserve">PROCEDIMIENTO: </t>
  </si>
  <si>
    <t>Página 1 de 1</t>
  </si>
  <si>
    <t>VIGENCIA:    AÑO  2023</t>
  </si>
  <si>
    <t xml:space="preserve">PLAN DE ACCIÓN DEL SECTOR: </t>
  </si>
  <si>
    <t>Línea Estratégica</t>
  </si>
  <si>
    <t>Nombre del Indicador de Bienestar / Meta de Resultado</t>
  </si>
  <si>
    <t xml:space="preserve">Línea Base  indicador de Bienestar/ Resultado </t>
  </si>
  <si>
    <t>Meta Cuatrienio Meta resultado</t>
  </si>
  <si>
    <t>Meta resultado programado 2020</t>
  </si>
  <si>
    <t>Meta resultado programado 2021</t>
  </si>
  <si>
    <t>Meta resultado programado 2022</t>
  </si>
  <si>
    <t>Meta resultado programado 2023</t>
  </si>
  <si>
    <t>Meta resultado programado 2024</t>
  </si>
  <si>
    <t>Sector</t>
  </si>
  <si>
    <t>Código del  Sector</t>
  </si>
  <si>
    <t>Nombre del Programa aprobado en el PDT</t>
  </si>
  <si>
    <t>Nombre del Programa según el Manual de Clasificación Programático del Gasto Público</t>
  </si>
  <si>
    <t>Código del Programa</t>
  </si>
  <si>
    <t>Nombre Subprograma PDM</t>
  </si>
  <si>
    <t>ODS</t>
  </si>
  <si>
    <t>Nombre de Indicador de Producto aprobado PDT</t>
  </si>
  <si>
    <t>Nombre del Producto según el Catálogo de Productos de la MGA</t>
  </si>
  <si>
    <t>Código  Producto según MGA</t>
  </si>
  <si>
    <t>Indicador de Producto según Catálogo de Productos de la MGA</t>
  </si>
  <si>
    <t>Código del Indicador MGA</t>
  </si>
  <si>
    <t>Línea Base Producto</t>
  </si>
  <si>
    <t>Unidad de Medición</t>
  </si>
  <si>
    <t>Meta Producto Cuatrienio</t>
  </si>
  <si>
    <t>Meta Física Esperada 2020</t>
  </si>
  <si>
    <t>Meta Física Esperada 2021</t>
  </si>
  <si>
    <t>Meta Física Esperada 2022</t>
  </si>
  <si>
    <t>Meta Física Esperada 2023</t>
  </si>
  <si>
    <t>Meta Física Esperada 2024</t>
  </si>
  <si>
    <t>TIPO DE META Incremento, Reducción o Mantenimiento</t>
  </si>
  <si>
    <t>PROGRAMACIÓN/EJECUCIÓN</t>
  </si>
  <si>
    <t>ACTIVIDADES</t>
  </si>
  <si>
    <t>Pond %</t>
  </si>
  <si>
    <t>AVANCE TRIMESTRAL DE ACTIVIDAD</t>
  </si>
  <si>
    <t>CRONOGRAMA DE EJECUCION</t>
  </si>
  <si>
    <t>DESCRIPCION DE ACTIVIDADES  PREVIAS, DURANTE Y CIERRE.</t>
  </si>
  <si>
    <t xml:space="preserve">ENTREGABLE DE LA ACTIVIDAD </t>
  </si>
  <si>
    <t>TIPO DE ACTIVIDAD (Inversión / gestión)</t>
  </si>
  <si>
    <t xml:space="preserve">PROYECTO DE INVERSION </t>
  </si>
  <si>
    <t xml:space="preserve">5. ARTICULACION  CCPET  Y  CPC ( DANE) </t>
  </si>
  <si>
    <t xml:space="preserve">6. PROGRAMACION FISICA  y FINANCIERA( PAGOS) </t>
  </si>
  <si>
    <t>7.  PRESUPUESTO PROGRAMADO 
(miles de pesos )</t>
  </si>
  <si>
    <t xml:space="preserve">FUENTES DE FINANCIACION ( MILLONES) </t>
  </si>
  <si>
    <t xml:space="preserve">PRESUPUESTO  IMETY </t>
  </si>
  <si>
    <t xml:space="preserve">9. RESPONSABLES </t>
  </si>
  <si>
    <t>OBSERVACIONES</t>
  </si>
  <si>
    <t>CANTIDAD PROGRAMADA 2024</t>
  </si>
  <si>
    <t>AVANCE REAL 2024</t>
  </si>
  <si>
    <t>EJECUCIÓN TRIMESTRE DE META</t>
  </si>
  <si>
    <t>% DE EJECUCIÓN TOTAL</t>
  </si>
  <si>
    <t>NOMBRE DE PROYECTO</t>
  </si>
  <si>
    <t>ESTADO DEL PROYECTO EN SUIFP</t>
  </si>
  <si>
    <t xml:space="preserve">CODIGO BPIN </t>
  </si>
  <si>
    <t xml:space="preserve">VALOR TOTAL DEL PROYECTO </t>
  </si>
  <si>
    <t>CODIGO CUENTA</t>
  </si>
  <si>
    <t xml:space="preserve">CODIGO CCPET </t>
  </si>
  <si>
    <t>NOMBRE DE LA CUENTA CCPET</t>
  </si>
  <si>
    <t>Cód.. CPC DANE
Diligenciar de la matriz adjunta</t>
  </si>
  <si>
    <t>Título CPC DANE
Diligenciar de la matriz adjunta</t>
  </si>
  <si>
    <t xml:space="preserve">ENERO </t>
  </si>
  <si>
    <t>FEBRERO</t>
  </si>
  <si>
    <t>MARZO</t>
  </si>
  <si>
    <t>ABRIL</t>
  </si>
  <si>
    <t>MAYO</t>
  </si>
  <si>
    <t>JUNIO</t>
  </si>
  <si>
    <t>JULIO</t>
  </si>
  <si>
    <t>AGOSTO</t>
  </si>
  <si>
    <t>SEPTIEMBRE</t>
  </si>
  <si>
    <t>OCTUBRE</t>
  </si>
  <si>
    <t>NOVIEMBRE</t>
  </si>
  <si>
    <t>DICIEMBRE</t>
  </si>
  <si>
    <t>APROPIACION INICIAL</t>
  </si>
  <si>
    <t>APROPIACION DEFINITIVA</t>
  </si>
  <si>
    <t>REGISTRO</t>
  </si>
  <si>
    <t xml:space="preserve">EJECUCCION </t>
  </si>
  <si>
    <t>PAGO</t>
  </si>
  <si>
    <t>%</t>
  </si>
  <si>
    <t>Trim I</t>
  </si>
  <si>
    <t>Trim II</t>
  </si>
  <si>
    <t>Trim III</t>
  </si>
  <si>
    <t>Trim IV</t>
  </si>
  <si>
    <t>TOTAL</t>
  </si>
  <si>
    <t xml:space="preserve">MONTO TOTAL PROGRAMADO
 Miles de pesos) </t>
  </si>
  <si>
    <t>Recursos propios 2024</t>
  </si>
  <si>
    <t>SGP Educación 2024 (valores en pesos)</t>
  </si>
  <si>
    <t xml:space="preserve"> SGP Salud 2024  (valores en pesos)</t>
  </si>
  <si>
    <t>SGP APSB 2024</t>
  </si>
  <si>
    <t>SGP Cultura 2024</t>
  </si>
  <si>
    <t>SGP Deporte 2024</t>
  </si>
  <si>
    <t>SGP Libre Inversión 2024</t>
  </si>
  <si>
    <t>SGP Alimentación Escolar 2024</t>
  </si>
  <si>
    <t>SGP Primera Infancia 2024</t>
  </si>
  <si>
    <t xml:space="preserve"> Regalías 2024</t>
  </si>
  <si>
    <t>Crédito 2024</t>
  </si>
  <si>
    <t>Otros 2024</t>
  </si>
  <si>
    <t>Vigencias futuras</t>
  </si>
  <si>
    <t>Total  2024 Apropiación Inicial</t>
  </si>
  <si>
    <t xml:space="preserve"> SGP Salud 2024 (valores en pesos)</t>
  </si>
  <si>
    <t>Total  2024 Apropiación definitiva</t>
  </si>
  <si>
    <t>Total  2024 Registro</t>
  </si>
  <si>
    <t>Total  Ejecución</t>
  </si>
  <si>
    <t>SGP Educación 2023 (valores en pesos)</t>
  </si>
  <si>
    <t xml:space="preserve"> SGP Salud 2023  (valores en pesos)</t>
  </si>
  <si>
    <t>SGP APSB 2023</t>
  </si>
  <si>
    <t>SGP Cultura 2023</t>
  </si>
  <si>
    <t>SGP Deporte 2023</t>
  </si>
  <si>
    <t>SGP Libre Inversión 2023</t>
  </si>
  <si>
    <t>SGP Alimentación Escolar 2023</t>
  </si>
  <si>
    <t>SGP Primera Infancia 2023</t>
  </si>
  <si>
    <t xml:space="preserve"> Regalías 2023</t>
  </si>
  <si>
    <t>Crédito 2023</t>
  </si>
  <si>
    <t>Otros 2023</t>
  </si>
  <si>
    <t>Total  2023 Pagos</t>
  </si>
  <si>
    <t xml:space="preserve">CÓDIGO EJECUCIÓN PRESUPUESTAL </t>
  </si>
  <si>
    <t>Recursos propios 2023</t>
  </si>
  <si>
    <t>Total  2023 Apropiación Inicial</t>
  </si>
  <si>
    <t>Total 2024 Ejecución</t>
  </si>
  <si>
    <t>Total  2024 Pagos</t>
  </si>
  <si>
    <t>Dependencia o unidad ejecutora Y la persona responsable de la implementación y seguimiento de la actividad</t>
  </si>
  <si>
    <t>TRANSFORMACION ATRAVES DE LA GENERACION DE INGRESOS, EMPLEO Y COMPETITIVIDAD</t>
  </si>
  <si>
    <t xml:space="preserve">Se ha implementado el 0% del Plan de Adecuación Mantenimiento Mejora y Dotación de necesidades en Infraestructura Academica y Administrativa de  formación para el trabajo de todas las sedes. Priorizadas. </t>
  </si>
  <si>
    <t>TRABAJO</t>
  </si>
  <si>
    <t>YUMBO CAPITAL INSDUSTRIAL Y COMPETITIVA</t>
  </si>
  <si>
    <t>FORMACION PARA EL TRABAJO</t>
  </si>
  <si>
    <t xml:space="preserve">ODS.8 PROMOVER EL CRECIMIENTO ECONOMICO SOSTENIDO, INCLUSIVO Y SOSTENIBLE EL EMPLEO PLENO Y PRODUCTIVO Y TRABAJO DECENTE PARA TODOS. </t>
  </si>
  <si>
    <t>NÚMERO DE ESPACIOS DE FORMACIONFINANCIADOS CON NECESIDADES DE ADECUACION ,DOTACION Y MANTENIMIENTO.</t>
  </si>
  <si>
    <t>Espacios de formacion</t>
  </si>
  <si>
    <t>Espacios de formacion financiados</t>
  </si>
  <si>
    <t>Numero</t>
  </si>
  <si>
    <t>Mantenimiento</t>
  </si>
  <si>
    <t>ACTIVIDAD PRINCIPAL: ADECUACIÓN, DOTACIÓN Y MANTENIMIENTO DE LOS ESPACIOS CON NECESIDADES</t>
  </si>
  <si>
    <t xml:space="preserve">31 DE DICIEMBRE 2024 </t>
  </si>
  <si>
    <t>No presenta avance a la fecha.</t>
  </si>
  <si>
    <t>N/A</t>
  </si>
  <si>
    <t>Inversión</t>
  </si>
  <si>
    <t xml:space="preserve">Optimizacion, acondicionamiento, provision de la infraestructura fisica que garanticen la prestacion de servicios del Instituto Municipal de Educacion para el Trabajo y Desarrollo Humano de Yumbo. </t>
  </si>
  <si>
    <t xml:space="preserve">REGISTRADO </t>
  </si>
  <si>
    <t>  2024768920013</t>
  </si>
  <si>
    <t>1. Realizar 1 contrato para el Mantenimiento y reparación estructural del IMETY en las sedes académicas y administrativas %</t>
  </si>
  <si>
    <t>YUMBO EDUCADO</t>
  </si>
  <si>
    <t xml:space="preserve">Se ha implementado el 100% del Plan de Adecuación Mantenimiento Mejora y Dotación de necesidades en Infraestructura Educativa y de formación para el trabajo de todas las sedes. Priorizadas. </t>
  </si>
  <si>
    <t>ENTORNOS EDUCATIVOS</t>
  </si>
  <si>
    <t>FORMACIÓN PARA EL TRABAJO</t>
  </si>
  <si>
    <t>EQUIPAMIENTOS E INFRAESTRUCTURA</t>
  </si>
  <si>
    <t>ODS.9 INDUSTRIA, INNOVACIÓN E INFRAESTRUCTURAS</t>
  </si>
  <si>
    <t>NÚMERO DE ESPACIOS CON NECESIDADES DE MANTENIMIENTO, ADECUACIÓN Y MEJORAMIENTO, INTERVENIDOS.</t>
  </si>
  <si>
    <t>Documentos de planeación</t>
  </si>
  <si>
    <t>Documentos de planeación realizados</t>
  </si>
  <si>
    <t>Número</t>
  </si>
  <si>
    <t>31 DE DICIEMBRE 2024</t>
  </si>
  <si>
    <t>Mejoramiento, adecuación y dotación de infraestructura física del Instituto Municipal de Educación para el Trabajo y Desarrollo Humano de Yumbo</t>
  </si>
  <si>
    <t>REGISTRADO Y ACTUALIZADO</t>
  </si>
  <si>
    <t xml:space="preserve">05.17.31.09.00.00.131112.36.3603.1300.2021768920020.3603013.2.3.1.11.02            </t>
  </si>
  <si>
    <t>2.3.1</t>
  </si>
  <si>
    <t>Gastos de Personal</t>
  </si>
  <si>
    <t xml:space="preserve">2.3.2.02.02.008.05 </t>
  </si>
  <si>
    <t>IMETY</t>
  </si>
  <si>
    <t>1. Realizar un contrato para el mantenimiento de los equipos de aire acondicionado de los espacios referenciados en el Plan. 20%</t>
  </si>
  <si>
    <t>LOS SALDOS AQUÍ REFLEJADOS SON RECURSOS ADMINISTRADOS POR LA ENTIDAD, GENERADOS POR LA VENTA DE SUS SERVICIOS POR LO ANTERIOR, LOS REGISTROS, EJECUCIÓN Y PAGOS NO SE VEN REFLEJADOS EN LA EJECUCIÓN DE HACIENDA MCPAL. Y ADEMAS EMPEZAMOS A EJECUTAR APARTIR QUE RECAUDEMOS LOS RECURSOS.</t>
  </si>
  <si>
    <t>2. Realizar un contrato para el mantenimiento de los equipos del espacio de la cocina. 20%</t>
  </si>
  <si>
    <t>3. Realizar un contrato para el mantenimiento de los equipos de computo. 20%</t>
  </si>
  <si>
    <t>4. Realizar un contrato para la adecuacion de infraestructura del instituto 40%</t>
  </si>
  <si>
    <t>Aumentar a 3,2% la tasa de cobertura en Educación Terciaria para estudiantes de Media Técnica ofertadas en el municipio de Yumbo</t>
  </si>
  <si>
    <t>EDUCACIÓN PARA EL FUTURO (PERTINENCIA)</t>
  </si>
  <si>
    <t>EXCELENCIA PARA LA EDUCACIÓN</t>
  </si>
  <si>
    <t>ODS.4 EDUCACIÓN DE CALIDAD</t>
  </si>
  <si>
    <t>NÚMERO DE ESTUDIANTES EN FORMACIÓN TÉCNICA LABORAL POR COMPETENCIAS, CERTIFICADAS</t>
  </si>
  <si>
    <t>Servicio de fomento de los programas de formación para el trabajo</t>
  </si>
  <si>
    <t>Programas realizados</t>
  </si>
  <si>
    <t>Incremento</t>
  </si>
  <si>
    <t>ACTIVIDAD PRINCIPAL: NÚMERO DE ESTUDIANTES EN FORMACIÓN TÉCNICA LABORAL POR COMPETENCIAS, CERTIFICADOS.</t>
  </si>
  <si>
    <t>Fortalecimiento a la Educación para el Trabajo del Municipio de Yumbo</t>
  </si>
  <si>
    <t>04.17.1701.00.00.121000.36.3603.1300.2021768920021.3603019.2.3.3.05.09.054.36.01</t>
  </si>
  <si>
    <t>2.3.3.05.09.054</t>
  </si>
  <si>
    <t>A establecimientos públicos y unidades administrativas especiales</t>
  </si>
  <si>
    <t>1.Realizar dos (2) ofertas institucionales según cada semestre académico e implementar los programas académicos que cumplan con los requisitos. %</t>
  </si>
  <si>
    <t>1. Se Realizo todas las ayudas audiovisuales que permitan difundir la oferta institucional. (Se inició el proceso de difusión de la oferta con la precampaña)
2. Se Realizo la organización de toda la oferta institucional. (Académico organizó las dos ofertas académicas).</t>
  </si>
  <si>
    <t>PUBLICACIÓN Y DIFUSIÓN DE LA OFERTA</t>
  </si>
  <si>
    <t>2. Realizar la contratación de 32 instructores, formadores y/o facilitadores para la certificación de los estudiantes. %</t>
  </si>
  <si>
    <t>1. Se  Realizo  la planificación contractual, estructurar el proceso correspondiente según la modalidad de contratación, adjudicar el proceso y ejecutarlo. Se cumplió con la actividad.</t>
  </si>
  <si>
    <t>EXPEDIENTES CONTRACTUALES EN SECOP II</t>
  </si>
  <si>
    <t>04.17.17.03.00.00.133100.36.3603.1300.2021768920021.3603019.2.3.3.05.09.054.36.08</t>
  </si>
  <si>
    <t>3. Realizar la contratación de 38 contratistas de personal de apoyo para el fortalecimiento de la educación para el trabajo.%</t>
  </si>
  <si>
    <t>1. se Realizo la planificación contractual, estructurar el proceso correspondiente según la modalidad de contratación, adjudicar el proceso y ejecutarlo. Se cumplió con la actividad.</t>
  </si>
  <si>
    <t>4. Realizar la contratación de doce (12) servicios especiales que fortalezcan y fomenten los programas académicos %</t>
  </si>
  <si>
    <t>1. Se Realizo la planificación contractual, estructurar el proceso correspondiente según la modalidad de contratación, adjudicar el proceso y ejecutarlo. (las pólizas estudiantiles, el software académico Q10, vigilancia, apoyo servicios publicitarios, apoyo para la realización de la feria empresarial. )</t>
  </si>
  <si>
    <t>Derivado del proceso de contratación de la vigencia futura, quedó un saldo de $36.113.073 que está en trámite de traslado</t>
  </si>
  <si>
    <t>5. Certificar los estudiantes que cumplan con los requisitos establecidos por la entidad.%</t>
  </si>
  <si>
    <t xml:space="preserve">1.Se  Realizo la atención al ciudadano que requiera los servicios académicos. (Se brindó toda la atención al ciudadano a las personas que llegaron a la entidad).
2. Se Inscribieron a las personas que hayan definido su interés. (se inscribieron todas las personas interesadas).
3. Se Matricularon a las personas en los programas académicos de su interés. (Se matricularon todas las personas que cumplieron con los requisitos).
4. Se Velo  por el bienestar de todas las personas durante el desarrollo de su formación académica. (Se va a desarrolla el plan de bienestar estudiantil).
5. Se Garantizo y coayudar a los estudiantes a realizar su etapa de práctica académica. (Se dio inducción de la práctica).
</t>
  </si>
  <si>
    <t>ACTAS DE CERTIFICACIÓN</t>
  </si>
  <si>
    <t>LOS SALDOS AQUÍ REFLEJADOS SON RECURSOS ADMINISTRADOS POR LA ENTIDAD, GENERADOS POR LA VENTA DE SUS SERVICIOS POR LO ANTERIOR, LOS REGISTROS, EJECUCIÓN Y PAGOS NO SE VEN REFLEJADOS EN LA EJECUCIÓN DE HACIENDA MCPAL.</t>
  </si>
  <si>
    <t>NÚMERO DE ESTUDIOS DE FACTIBILIDAD PARA LA TRANSFORMACIÓN DEL IMETY COMO INSTITUCIÓN DE EDUCACIÓN SUPERIOR, REALIZADAS</t>
  </si>
  <si>
    <t>Servicio de aseguramiento de la calidad de la formación para el trabajo</t>
  </si>
  <si>
    <t>Acciones de aseguramiento de la calidad de la formación para el trabajo</t>
  </si>
  <si>
    <t>ACTIVIDAD PRINCIPAL: NÚMERO DE ESTUDIOS DE FACTIBILIDAD PARA LA TRANSFORMACIÓN DEL IMETY A INSTITUCIÓN DE EDUCACIÓN SUPERIOR, REALIZADOS.</t>
  </si>
  <si>
    <t>1. Realizar dos (2) contratos necesario para el acompañamiento en el sistema de aseguramiento de la calidad de la educación para el trabajo.%</t>
  </si>
  <si>
    <t>1. se Realizo  la planificación contractual, estructurar el proceso correspondiente según la modalidad de contratación, adjudicar el proceso y ejecutarlo. Se realizó el contrato de PS No. 100.15.01-027-2024 y se encuentra en ejecución.</t>
  </si>
  <si>
    <t xml:space="preserve">04.17.17.01.00.00.121000.36.3603.1300.2021768920021.3603011.2.3.3.05.09.054.36.01        </t>
  </si>
  <si>
    <t>a establecimientos públicos y unidades administrativas especiales</t>
  </si>
  <si>
    <t>2. Realizar la contratacion con Icontec - Certificacion de Calidad  %</t>
  </si>
  <si>
    <t xml:space="preserve">2. No presenta avance a la fecha </t>
  </si>
  <si>
    <t xml:space="preserve">04.17.17.03.00.00.133100.36.3603.1300.2021768920021.3603011.2.3.3.05.09.054.36.08     </t>
  </si>
  <si>
    <t>YUMBO PRODUCTIVO</t>
  </si>
  <si>
    <t>Se ha Incrementado al 10,07% de la población del municipio de yumbo  en edad productiva formada por el IMETY en artes y oficios enfocados al emprendimiento durante el periodo 2020-2023.</t>
  </si>
  <si>
    <t>CREEMOS EN UN YUMBO MÁS PRODUCTIVO Y COMPETITIVO</t>
  </si>
  <si>
    <t>COMPETENCIAS PARA LA PRODUCCIÓN Y LA COMPETITIVIDAD</t>
  </si>
  <si>
    <t>ODS.8 TRABAJO DECENTE Y CRECIMIENTO ECONÓMICO</t>
  </si>
  <si>
    <t>NÚMERO DE PERSONAS EN ARTES Y OFICIOS Y EMPRENDIMIENTO, CERTIFICADOS.</t>
  </si>
  <si>
    <t>Servicio de formación para el trabajo en competencias para la inserción laboral</t>
  </si>
  <si>
    <t>Personas formadas</t>
  </si>
  <si>
    <t>ACTIVIDAD PRINCIPAL: NÚMERO DE PERSONAS EN ARTES Y OFICIOS Y EMPRENDIMIENTO, CERTIFICADOS</t>
  </si>
  <si>
    <t>Aprovechamiento del sector productivo, el desarrollo humano y el emprendimiento del Municipio de Yumbo</t>
  </si>
  <si>
    <t>04.17.17.01.00.00.121000.36.3603.1300.2021768920019.3603002.2.3.3.05.09.054.36.01</t>
  </si>
  <si>
    <t>1. Ofertar e implementar los programas de emprendimiento y formación continua en artes y oficios que establezca la institución. %</t>
  </si>
  <si>
    <t>1. Se Realizo  todas las ayudas audiovisuales que permitan difundir la oferta institucional.
2. Se Realizo la organización de toda la oferta institucional.</t>
  </si>
  <si>
    <t>2. Realizar la contratación del mantenimiento de las máquinas de coser del espacio de confección. %</t>
  </si>
  <si>
    <t>1. Se Realizo la planificación contractual, estructurar el proceso correspondiente según la modalidad de contratación, adjudicar el proceso y ejecutarlo. 
2. Se realizó el contrato para el mantenimiento de maquinas a través del proceso contractual 100.15.01-109-2024 y se encuentra en ejecucion.</t>
  </si>
  <si>
    <t>INFORME DE SUPERVISIÓN DEL CONTRATO</t>
  </si>
  <si>
    <t>3. Realizar la contratación de (3) servicios especiales que fortalezcan y fomenten el emprendimiento. %</t>
  </si>
  <si>
    <t>1. Se Realizo la planificación contractual, estructurar el proceso correspondiente según la modalidad de contratación, adjudicar el proceso y ejecutarlo. (Se contrató apoyo para la dotacion, Publicidad y  apoyo para la realización de la feria empresarial.)</t>
  </si>
  <si>
    <t>4. Realizar la contratación de once (11) facilitadores y/o capacitadores para el servicio de formación para el trabajo en competencias para la inserción laboral.%</t>
  </si>
  <si>
    <t>1. Se Realizo la planificación contractual, estructurar el proceso correspondiente según la modalidad de contratación, adjudicar el proceso y ejecutarlo.</t>
  </si>
  <si>
    <t>5. Emitir la constancia de asistencia a las personas que cumplan con los requisitos establecidos por la institución dentro del servicio de formación para el trabajo en competencias para la inserción laboral y/o el emprendimiento%</t>
  </si>
  <si>
    <t>1. Se Realizo  la atención al ciudadano que requiera los servicios académicos.
2. Se Inscribieron a las personas que hayan definido su interés. 
3. Se Matricularon a las personas en los programas académicos de su interés. 
4. Iniciar la formación académica. (Se inició la formación académica del ciclo)
5. Se Revisaron el cumplimiento de los requisitos académicos para la constancia. 
6. Se  Emitieron  las acta de certificación a todos los estudiantes que cumplieron con el requisito establecido donde actualmente se han certificado  600 personas</t>
  </si>
  <si>
    <t>FOMENTO DE LA INVESTIGACIÓN, DESARROLLO TECNOLÓGICO E INNOVACIÓN DEL SECTOR TRABAJO</t>
  </si>
  <si>
    <t>AGENCIA PÚBLICA DE GESTIÓN Y COLOCACIÓN DE EMPLEO, IMPLEMENTADA.</t>
  </si>
  <si>
    <t>Servicio de asistencia técnica para el fortalecimiento de la red de prestadores del Servicio Público de Empleo</t>
  </si>
  <si>
    <r>
      <rPr>
        <b/>
        <sz val="12"/>
        <rFont val="Arial"/>
        <family val="2"/>
      </rPr>
      <t>ACTIVIDAD PRINICIPAL: AGENCIA PÚBLICA DE GESTIÓN Y COLOCACIÓN DE EMPLEO, IMPLEMENTADA.</t>
    </r>
    <r>
      <rPr>
        <sz val="12"/>
        <rFont val="Arial"/>
        <family val="2"/>
      </rPr>
      <t xml:space="preserve">
1. Implementar y realizar el seguimiento de los requerimientos y la implementación de la Agencia Pública de Gestión y Colocación de Empleo del IMETY.</t>
    </r>
  </si>
  <si>
    <t xml:space="preserve">1. Contratando apoyo de gestion institucional  necesario para la atencion de la comunidad en la prestacion del servicio de la Agencia Publica de Gestion  y Colocacion de Empleo 
2. Realizando registro de oferentes empleadores
3. Realizando registro de oferentes buscadores
4. Registro de vacantes.
5.Realizando orientacion ocupacional a oferentes y demandantes
6. Realizando preseleccion de oferentes buscadores
7. Realizando la remision de los perfiles de los canditatos preseleccionados.                                                   8. Realizando ferias de Empleabilidad.                                                                         9.Fortaleciendo el componente publicitario de la Agencia.                                                               10. Realizando convocatorias de empleabilidad para mujeres cabeza de hogar.
                                           </t>
  </si>
  <si>
    <t>REPORTES AL MINISTERIO DEL TRABAJO</t>
  </si>
  <si>
    <t>Implementación de la Agencia Pública de Gestión y Colocación de Empleo de Yumbo</t>
  </si>
  <si>
    <t>04.17.17.01.00.00.121000.36.3605.1300.2022768920006.3605017.2.3.3.05.09.054.36.01</t>
  </si>
  <si>
    <t>TOTALES</t>
  </si>
  <si>
    <t>diferencia</t>
  </si>
  <si>
    <t xml:space="preserve">05.17.31.09.00.00.131112.36.3603.1300.2021768920021.3603019.2.3.1.11.10                                      </t>
  </si>
  <si>
    <t>2.3.1.11.10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</si>
</sst>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3" formatCode="_-* #,##0.00_-;\-* #,##0.00_-;_-* &quot;-&quot;??_-;_-@_-"/>
    <numFmt numFmtId="164" formatCode="0.0"/>
    <numFmt numFmtId="165" formatCode="_(&quot;$&quot;\ * #,##0_);_(&quot;$&quot;\ * \(#,##0\);_(&quot;$&quot;\ * &quot;-&quot;_);_(@_)"/>
    <numFmt numFmtId="166" formatCode="&quot;$&quot;\ #,##0"/>
    <numFmt numFmtId="167" formatCode="0.0%"/>
    <numFmt numFmtId="168" formatCode="_-[$$-240A]\ * #,##0.00_-;\-[$$-240A]\ * #,##0.00_-;_-[$$-240A]\ * &quot;-&quot;??_-;_-@_-"/>
    <numFmt numFmtId="169" formatCode="&quot;$&quot;\ #,##0.0"/>
    <numFmt numFmtId="170" formatCode="_(&quot;$&quot;\ * #,##0.00_);_(&quot;$&quot;\ * \(#,##0.00\);_(&quot;$&quot;\ * &quot;-&quot;??_);_(@_)"/>
    <numFmt numFmtId="171" formatCode="_(&quot;$&quot;\ * #,##0_);_(&quot;$&quot;\ * \(#,##0\);_(&quot;$&quot;\ * &quot;-&quot;??_);_(@_)"/>
    <numFmt numFmtId="172" formatCode="&quot;$&quot;\ #,##0.00"/>
  </numFmts>
  <fonts count="21" x14ac:knownFonts="1">
    <font>
      <sz val="11"/>
      <color theme="1"/>
      <name val="Calibri"/>
      <family val="2"/>
      <scheme val="minor"/>
    </font>
    <font>
      <sz val="11"/>
      <color theme="1"/>
      <name val="Calibri"/>
      <family val="2"/>
      <scheme val="minor"/>
    </font>
    <font>
      <sz val="10"/>
      <name val="Arial"/>
      <family val="2"/>
    </font>
    <font>
      <b/>
      <sz val="9"/>
      <color theme="1"/>
      <name val="Arial"/>
      <family val="2"/>
    </font>
    <font>
      <b/>
      <sz val="14"/>
      <color theme="1"/>
      <name val="Arial"/>
      <family val="2"/>
    </font>
    <font>
      <b/>
      <sz val="14"/>
      <name val="Arial"/>
      <family val="2"/>
    </font>
    <font>
      <b/>
      <sz val="12"/>
      <name val="Arial"/>
      <family val="2"/>
    </font>
    <font>
      <b/>
      <sz val="11"/>
      <name val="Arial"/>
      <family val="2"/>
    </font>
    <font>
      <b/>
      <sz val="10"/>
      <name val="Arial"/>
      <family val="2"/>
    </font>
    <font>
      <b/>
      <sz val="10"/>
      <name val="Calibri"/>
      <family val="2"/>
      <scheme val="minor"/>
    </font>
    <font>
      <b/>
      <sz val="10"/>
      <color rgb="FFFF0000"/>
      <name val="Arial"/>
      <family val="2"/>
    </font>
    <font>
      <b/>
      <sz val="10"/>
      <color theme="1"/>
      <name val="Arial"/>
      <family val="2"/>
    </font>
    <font>
      <b/>
      <sz val="11"/>
      <color theme="1"/>
      <name val="Arial"/>
      <family val="2"/>
    </font>
    <font>
      <b/>
      <sz val="10"/>
      <color theme="0"/>
      <name val="Arial"/>
      <family val="2"/>
    </font>
    <font>
      <sz val="12"/>
      <name val="Arial"/>
      <family val="2"/>
    </font>
    <font>
      <sz val="12"/>
      <color theme="1"/>
      <name val="Arial"/>
      <family val="2"/>
    </font>
    <font>
      <sz val="11"/>
      <color theme="1"/>
      <name val="Arial"/>
      <family val="2"/>
    </font>
    <font>
      <sz val="11"/>
      <color theme="1"/>
      <name val="Arial"/>
      <family val="1"/>
    </font>
    <font>
      <sz val="9"/>
      <color theme="1"/>
      <name val="Arial"/>
      <family val="2"/>
    </font>
    <font>
      <sz val="12"/>
      <color rgb="FFFF0000"/>
      <name val="Arial"/>
      <family val="2"/>
    </font>
    <font>
      <sz val="12"/>
      <color rgb="FF000000"/>
      <name val="Arial"/>
      <family val="2"/>
    </font>
  </fonts>
  <fills count="18">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1" tint="0.499984740745262"/>
        <bgColor indexed="64"/>
      </patternFill>
    </fill>
    <fill>
      <patternFill patternType="solid">
        <fgColor theme="2" tint="-0.249977111117893"/>
        <bgColor indexed="64"/>
      </patternFill>
    </fill>
    <fill>
      <patternFill patternType="solid">
        <fgColor theme="5" tint="0.79998168889431442"/>
        <bgColor rgb="FF000000"/>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4"/>
        <bgColor indexed="64"/>
      </patternFill>
    </fill>
    <fill>
      <patternFill patternType="solid">
        <fgColor theme="8" tint="0.39997558519241921"/>
        <bgColor indexed="64"/>
      </patternFill>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43"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165" fontId="1" fillId="0" borderId="0" applyFont="0" applyFill="0" applyBorder="0" applyAlignment="0" applyProtection="0"/>
    <xf numFmtId="170" fontId="1" fillId="0" borderId="0" applyFont="0" applyFill="0" applyBorder="0" applyAlignment="0" applyProtection="0"/>
  </cellStyleXfs>
  <cellXfs count="520">
    <xf numFmtId="0" fontId="0" fillId="0" borderId="0" xfId="0"/>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164" fontId="2" fillId="0" borderId="0" xfId="0" applyNumberFormat="1" applyFont="1" applyAlignment="1" applyProtection="1">
      <alignment horizontal="center" vertical="center"/>
      <protection locked="0"/>
    </xf>
    <xf numFmtId="9" fontId="2" fillId="0" borderId="0" xfId="3" applyFont="1" applyBorder="1" applyAlignment="1" applyProtection="1">
      <alignment horizontal="center" vertical="center"/>
      <protection locked="0"/>
    </xf>
    <xf numFmtId="0" fontId="2" fillId="0" borderId="0" xfId="0" applyFont="1" applyAlignment="1" applyProtection="1">
      <alignment horizontal="justify" vertical="center" wrapText="1"/>
      <protection locked="0"/>
    </xf>
    <xf numFmtId="9" fontId="2" fillId="0" borderId="0" xfId="3" applyFont="1" applyFill="1" applyBorder="1" applyAlignment="1" applyProtection="1">
      <alignment horizontal="center" vertical="center"/>
      <protection locked="0"/>
    </xf>
    <xf numFmtId="9" fontId="2" fillId="0" borderId="0" xfId="0" applyNumberFormat="1" applyFont="1" applyAlignment="1" applyProtection="1">
      <alignment horizontal="center" vertical="center"/>
      <protection locked="0"/>
    </xf>
    <xf numFmtId="0" fontId="2" fillId="0" borderId="0" xfId="0" applyFont="1" applyAlignment="1" applyProtection="1">
      <alignment horizontal="justify" vertical="center"/>
      <protection locked="0"/>
    </xf>
    <xf numFmtId="10" fontId="2" fillId="0" borderId="0" xfId="3" applyNumberFormat="1" applyFont="1" applyFill="1" applyBorder="1" applyAlignment="1" applyProtection="1">
      <alignment horizontal="center" vertical="center"/>
      <protection locked="0"/>
    </xf>
    <xf numFmtId="0" fontId="2" fillId="0" borderId="0" xfId="0" applyFont="1" applyAlignment="1" applyProtection="1">
      <alignment horizontal="center" wrapText="1"/>
      <protection locked="0"/>
    </xf>
    <xf numFmtId="0" fontId="2" fillId="0" borderId="0" xfId="0" applyFont="1" applyProtection="1">
      <protection locked="0"/>
    </xf>
    <xf numFmtId="9" fontId="2" fillId="0" borderId="0" xfId="3" applyFont="1" applyAlignment="1" applyProtection="1">
      <alignment horizontal="center" vertical="center"/>
      <protection locked="0"/>
    </xf>
    <xf numFmtId="9" fontId="2" fillId="0" borderId="0" xfId="3" applyFont="1" applyFill="1" applyAlignment="1" applyProtection="1">
      <alignment horizontal="center" vertical="center"/>
      <protection locked="0"/>
    </xf>
    <xf numFmtId="10" fontId="2" fillId="0" borderId="0" xfId="3" applyNumberFormat="1" applyFont="1" applyFill="1" applyAlignment="1" applyProtection="1">
      <alignment horizontal="center" vertical="center"/>
      <protection locked="0"/>
    </xf>
    <xf numFmtId="0" fontId="2" fillId="2" borderId="0" xfId="0" applyFont="1" applyFill="1" applyProtection="1">
      <protection locked="0"/>
    </xf>
    <xf numFmtId="0" fontId="2" fillId="0" borderId="0" xfId="0" applyFont="1" applyAlignment="1" applyProtection="1">
      <alignment horizontal="center"/>
      <protection locked="0"/>
    </xf>
    <xf numFmtId="0" fontId="8" fillId="3" borderId="8"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9" fillId="3" borderId="1" xfId="0" applyFont="1" applyFill="1" applyBorder="1" applyAlignment="1">
      <alignment horizontal="center" vertical="center" wrapText="1"/>
    </xf>
    <xf numFmtId="0" fontId="8" fillId="0" borderId="0" xfId="0" applyFont="1" applyAlignment="1" applyProtection="1">
      <alignment horizontal="center"/>
      <protection locked="0"/>
    </xf>
    <xf numFmtId="9" fontId="8" fillId="3" borderId="6" xfId="0" applyNumberFormat="1" applyFont="1" applyFill="1" applyBorder="1" applyAlignment="1" applyProtection="1">
      <alignment horizontal="center" vertical="center" wrapText="1"/>
      <protection locked="0"/>
    </xf>
    <xf numFmtId="0" fontId="8" fillId="9" borderId="15" xfId="0" applyFont="1" applyFill="1" applyBorder="1" applyAlignment="1" applyProtection="1">
      <alignment horizontal="center" vertical="center" wrapText="1"/>
      <protection locked="0"/>
    </xf>
    <xf numFmtId="0" fontId="8" fillId="9" borderId="13" xfId="0" applyFont="1" applyFill="1" applyBorder="1" applyAlignment="1" applyProtection="1">
      <alignment horizontal="center" vertical="center" wrapText="1"/>
      <protection locked="0"/>
    </xf>
    <xf numFmtId="0" fontId="8" fillId="10" borderId="15" xfId="0" applyFont="1" applyFill="1" applyBorder="1" applyAlignment="1" applyProtection="1">
      <alignment horizontal="center" vertical="center" wrapText="1"/>
      <protection locked="0"/>
    </xf>
    <xf numFmtId="0" fontId="8" fillId="11" borderId="15" xfId="0" applyFont="1" applyFill="1" applyBorder="1" applyAlignment="1" applyProtection="1">
      <alignment horizontal="center" vertical="center" wrapText="1"/>
      <protection locked="0"/>
    </xf>
    <xf numFmtId="0" fontId="8" fillId="6" borderId="6" xfId="0" applyFont="1" applyFill="1" applyBorder="1" applyAlignment="1" applyProtection="1">
      <alignment horizontal="center" vertical="center" wrapText="1"/>
      <protection locked="0"/>
    </xf>
    <xf numFmtId="0" fontId="9" fillId="3" borderId="13" xfId="0" applyFont="1" applyFill="1" applyBorder="1" applyAlignment="1">
      <alignment horizontal="center" vertical="center" wrapText="1"/>
    </xf>
    <xf numFmtId="165" fontId="8" fillId="6" borderId="6" xfId="6" applyFont="1" applyFill="1" applyBorder="1" applyAlignment="1" applyProtection="1">
      <alignment horizontal="center" vertical="center" wrapText="1"/>
      <protection locked="0"/>
    </xf>
    <xf numFmtId="9" fontId="14" fillId="12" borderId="14" xfId="0" applyNumberFormat="1" applyFont="1" applyFill="1" applyBorder="1" applyAlignment="1" applyProtection="1">
      <alignment horizontal="center" vertical="center" wrapText="1"/>
      <protection locked="0"/>
    </xf>
    <xf numFmtId="0" fontId="6" fillId="12" borderId="14" xfId="0" applyFont="1" applyFill="1" applyBorder="1" applyAlignment="1" applyProtection="1">
      <alignment horizontal="center" vertical="center" wrapText="1"/>
      <protection locked="0"/>
    </xf>
    <xf numFmtId="0" fontId="6" fillId="12" borderId="6" xfId="0" applyFont="1" applyFill="1" applyBorder="1" applyAlignment="1" applyProtection="1">
      <alignment vertical="top" wrapText="1"/>
      <protection locked="0"/>
    </xf>
    <xf numFmtId="9" fontId="6" fillId="12" borderId="6" xfId="3" applyFont="1" applyFill="1" applyBorder="1" applyAlignment="1" applyProtection="1">
      <alignment horizontal="center" vertical="center" wrapText="1"/>
      <protection locked="0"/>
    </xf>
    <xf numFmtId="9" fontId="6" fillId="12" borderId="14" xfId="0" applyNumberFormat="1" applyFont="1" applyFill="1" applyBorder="1" applyAlignment="1" applyProtection="1">
      <alignment horizontal="center" vertical="center" wrapText="1"/>
      <protection locked="0"/>
    </xf>
    <xf numFmtId="0" fontId="14" fillId="12" borderId="14" xfId="0" applyFont="1" applyFill="1" applyBorder="1" applyAlignment="1" applyProtection="1">
      <alignment vertical="center" wrapText="1"/>
      <protection locked="0"/>
    </xf>
    <xf numFmtId="0" fontId="14" fillId="12" borderId="6" xfId="0" applyFont="1" applyFill="1" applyBorder="1" applyAlignment="1" applyProtection="1">
      <alignment horizontal="justify" vertical="center" wrapText="1"/>
      <protection locked="0"/>
    </xf>
    <xf numFmtId="0" fontId="14" fillId="12" borderId="14" xfId="0" applyFont="1" applyFill="1" applyBorder="1" applyAlignment="1" applyProtection="1">
      <alignment horizontal="justify" vertical="center" wrapText="1"/>
      <protection locked="0"/>
    </xf>
    <xf numFmtId="10" fontId="14" fillId="12" borderId="14" xfId="3" applyNumberFormat="1" applyFont="1" applyFill="1" applyBorder="1" applyAlignment="1" applyProtection="1">
      <alignment horizontal="center" vertical="center" wrapText="1"/>
      <protection locked="0"/>
    </xf>
    <xf numFmtId="0" fontId="9" fillId="3" borderId="8"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8" fillId="10" borderId="8" xfId="0" applyFont="1" applyFill="1" applyBorder="1" applyAlignment="1" applyProtection="1">
      <alignment horizontal="center" vertical="center" wrapText="1"/>
      <protection locked="0"/>
    </xf>
    <xf numFmtId="0" fontId="8" fillId="11" borderId="8" xfId="0" applyFont="1" applyFill="1" applyBorder="1" applyAlignment="1" applyProtection="1">
      <alignment horizontal="center" vertical="center" wrapText="1"/>
      <protection locked="0"/>
    </xf>
    <xf numFmtId="0" fontId="8" fillId="6" borderId="14" xfId="0" applyFont="1" applyFill="1" applyBorder="1" applyAlignment="1" applyProtection="1">
      <alignment horizontal="center" vertical="center" wrapText="1"/>
      <protection locked="0"/>
    </xf>
    <xf numFmtId="165" fontId="8" fillId="6" borderId="2" xfId="6" applyFont="1" applyFill="1" applyBorder="1" applyAlignment="1" applyProtection="1">
      <alignment horizontal="center" vertical="center" wrapText="1"/>
      <protection locked="0"/>
    </xf>
    <xf numFmtId="9" fontId="14" fillId="12" borderId="8" xfId="0" applyNumberFormat="1" applyFont="1" applyFill="1" applyBorder="1" applyAlignment="1" applyProtection="1">
      <alignment horizontal="center" vertical="center" wrapText="1"/>
      <protection locked="0"/>
    </xf>
    <xf numFmtId="0" fontId="14" fillId="12" borderId="8" xfId="0" applyFont="1" applyFill="1" applyBorder="1" applyAlignment="1" applyProtection="1">
      <alignment vertical="center" wrapText="1"/>
      <protection locked="0"/>
    </xf>
    <xf numFmtId="0" fontId="14" fillId="12" borderId="15" xfId="0" applyFont="1" applyFill="1" applyBorder="1" applyAlignment="1" applyProtection="1">
      <alignment vertical="center" wrapText="1"/>
      <protection locked="0"/>
    </xf>
    <xf numFmtId="0" fontId="14" fillId="13" borderId="14" xfId="0" applyFont="1" applyFill="1" applyBorder="1" applyAlignment="1" applyProtection="1">
      <alignment horizontal="center" vertical="center" wrapText="1"/>
      <protection locked="0"/>
    </xf>
    <xf numFmtId="9" fontId="14" fillId="13" borderId="14" xfId="3" applyFont="1" applyFill="1" applyBorder="1" applyAlignment="1" applyProtection="1">
      <alignment horizontal="center" vertical="center" wrapText="1"/>
      <protection locked="0"/>
    </xf>
    <xf numFmtId="0" fontId="6" fillId="13" borderId="6" xfId="0" applyFont="1" applyFill="1" applyBorder="1" applyAlignment="1" applyProtection="1">
      <alignment horizontal="left" vertical="top" wrapText="1"/>
      <protection locked="0"/>
    </xf>
    <xf numFmtId="9" fontId="6" fillId="13" borderId="0" xfId="0" applyNumberFormat="1" applyFont="1" applyFill="1" applyAlignment="1" applyProtection="1">
      <alignment horizontal="center" vertical="center"/>
      <protection locked="0"/>
    </xf>
    <xf numFmtId="167" fontId="6" fillId="13" borderId="14" xfId="0" applyNumberFormat="1" applyFont="1" applyFill="1" applyBorder="1" applyAlignment="1" applyProtection="1">
      <alignment horizontal="center" vertical="center" wrapText="1"/>
      <protection locked="0"/>
    </xf>
    <xf numFmtId="0" fontId="14" fillId="13" borderId="14" xfId="0" applyFont="1" applyFill="1" applyBorder="1" applyAlignment="1" applyProtection="1">
      <alignment horizontal="justify" vertical="center" wrapText="1"/>
      <protection locked="0"/>
    </xf>
    <xf numFmtId="0" fontId="6" fillId="13" borderId="14" xfId="0" applyFont="1" applyFill="1" applyBorder="1" applyAlignment="1" applyProtection="1">
      <alignment horizontal="center" vertical="center" wrapText="1"/>
      <protection locked="0"/>
    </xf>
    <xf numFmtId="0" fontId="6" fillId="0" borderId="6" xfId="0" applyFont="1" applyBorder="1" applyAlignment="1" applyProtection="1">
      <alignment vertical="center" wrapText="1"/>
      <protection locked="0"/>
    </xf>
    <xf numFmtId="0" fontId="14" fillId="0" borderId="0" xfId="0" applyFont="1" applyProtection="1">
      <protection locked="0"/>
    </xf>
    <xf numFmtId="9" fontId="14" fillId="13" borderId="14" xfId="3" applyFont="1" applyFill="1" applyBorder="1" applyAlignment="1" applyProtection="1">
      <alignment horizontal="left" vertical="center" wrapText="1"/>
      <protection locked="0"/>
    </xf>
    <xf numFmtId="9" fontId="14" fillId="13" borderId="14" xfId="0" applyNumberFormat="1" applyFont="1" applyFill="1" applyBorder="1" applyAlignment="1" applyProtection="1">
      <alignment horizontal="center" vertical="center" wrapText="1"/>
      <protection locked="0"/>
    </xf>
    <xf numFmtId="0" fontId="14" fillId="13" borderId="14" xfId="0" applyFont="1" applyFill="1" applyBorder="1" applyAlignment="1" applyProtection="1">
      <alignment horizontal="left" vertical="center" wrapText="1"/>
      <protection locked="0"/>
    </xf>
    <xf numFmtId="9" fontId="14" fillId="13" borderId="6" xfId="3" applyFont="1" applyFill="1" applyBorder="1" applyAlignment="1" applyProtection="1">
      <alignment horizontal="left" vertical="center" wrapText="1"/>
      <protection locked="0"/>
    </xf>
    <xf numFmtId="0" fontId="14" fillId="13" borderId="6" xfId="0" applyFont="1" applyFill="1" applyBorder="1" applyAlignment="1" applyProtection="1">
      <alignment vertical="center" wrapText="1"/>
      <protection locked="0"/>
    </xf>
    <xf numFmtId="9" fontId="18" fillId="14" borderId="14" xfId="3" applyFont="1" applyFill="1" applyBorder="1" applyAlignment="1">
      <alignment horizontal="center" vertical="center" wrapText="1"/>
    </xf>
    <xf numFmtId="0" fontId="14" fillId="14" borderId="14" xfId="0" applyFont="1" applyFill="1" applyBorder="1" applyAlignment="1" applyProtection="1">
      <alignment horizontal="center" vertical="center" wrapText="1"/>
      <protection locked="0"/>
    </xf>
    <xf numFmtId="0" fontId="14" fillId="14" borderId="14" xfId="0" applyFont="1" applyFill="1" applyBorder="1" applyAlignment="1" applyProtection="1">
      <alignment horizontal="left" vertical="center" wrapText="1"/>
      <protection locked="0"/>
    </xf>
    <xf numFmtId="9" fontId="14" fillId="14" borderId="14" xfId="3" applyFont="1" applyFill="1" applyBorder="1" applyAlignment="1" applyProtection="1">
      <alignment horizontal="center" vertical="center" wrapText="1"/>
      <protection locked="0"/>
    </xf>
    <xf numFmtId="0" fontId="6" fillId="14" borderId="6" xfId="0" applyFont="1" applyFill="1" applyBorder="1" applyAlignment="1" applyProtection="1">
      <alignment vertical="top" wrapText="1"/>
      <protection locked="0"/>
    </xf>
    <xf numFmtId="9" fontId="6" fillId="14" borderId="6" xfId="0" applyNumberFormat="1" applyFont="1" applyFill="1" applyBorder="1" applyAlignment="1" applyProtection="1">
      <alignment horizontal="center" vertical="center"/>
      <protection locked="0"/>
    </xf>
    <xf numFmtId="167" fontId="6" fillId="14" borderId="6" xfId="0" applyNumberFormat="1" applyFont="1" applyFill="1" applyBorder="1" applyAlignment="1" applyProtection="1">
      <alignment horizontal="center" vertical="center" wrapText="1"/>
      <protection locked="0"/>
    </xf>
    <xf numFmtId="167" fontId="6" fillId="14" borderId="14" xfId="0" applyNumberFormat="1" applyFont="1" applyFill="1" applyBorder="1" applyAlignment="1" applyProtection="1">
      <alignment horizontal="center" vertical="center" wrapText="1"/>
      <protection locked="0"/>
    </xf>
    <xf numFmtId="0" fontId="14" fillId="14" borderId="14" xfId="0" applyFont="1" applyFill="1" applyBorder="1" applyAlignment="1" applyProtection="1">
      <alignment horizontal="justify" vertical="center" wrapText="1"/>
      <protection locked="0"/>
    </xf>
    <xf numFmtId="0" fontId="14" fillId="14" borderId="14" xfId="0" applyFont="1" applyFill="1" applyBorder="1" applyAlignment="1" applyProtection="1">
      <alignment vertical="center" wrapText="1"/>
      <protection locked="0"/>
    </xf>
    <xf numFmtId="10" fontId="14" fillId="14" borderId="8" xfId="3" applyNumberFormat="1" applyFont="1" applyFill="1" applyBorder="1" applyAlignment="1" applyProtection="1">
      <alignment horizontal="center" vertical="center" wrapText="1"/>
      <protection locked="0"/>
    </xf>
    <xf numFmtId="9" fontId="18" fillId="14" borderId="8" xfId="3" applyFont="1" applyFill="1" applyBorder="1" applyAlignment="1">
      <alignment horizontal="center" vertical="center" wrapText="1"/>
    </xf>
    <xf numFmtId="0" fontId="14" fillId="14" borderId="8" xfId="0" applyFont="1" applyFill="1" applyBorder="1" applyAlignment="1" applyProtection="1">
      <alignment horizontal="center" vertical="center" wrapText="1"/>
      <protection locked="0"/>
    </xf>
    <xf numFmtId="9" fontId="14" fillId="14" borderId="14" xfId="3" applyFont="1" applyFill="1" applyBorder="1" applyAlignment="1" applyProtection="1">
      <alignment horizontal="left" vertical="center" wrapText="1"/>
      <protection locked="0"/>
    </xf>
    <xf numFmtId="9" fontId="14" fillId="14" borderId="14" xfId="0" applyNumberFormat="1" applyFont="1" applyFill="1" applyBorder="1" applyAlignment="1" applyProtection="1">
      <alignment horizontal="center" vertical="center" wrapText="1"/>
      <protection locked="0"/>
    </xf>
    <xf numFmtId="0" fontId="14" fillId="14" borderId="15" xfId="0" applyFont="1" applyFill="1" applyBorder="1" applyAlignment="1" applyProtection="1">
      <alignment horizontal="center" vertical="center" wrapText="1"/>
      <protection locked="0"/>
    </xf>
    <xf numFmtId="0" fontId="14" fillId="14" borderId="15" xfId="0" applyFont="1" applyFill="1" applyBorder="1" applyAlignment="1" applyProtection="1">
      <alignment vertical="center" wrapText="1"/>
      <protection locked="0"/>
    </xf>
    <xf numFmtId="168" fontId="14" fillId="14" borderId="6" xfId="0" applyNumberFormat="1" applyFont="1" applyFill="1" applyBorder="1" applyAlignment="1" applyProtection="1">
      <alignment vertical="center" wrapText="1"/>
      <protection locked="0"/>
    </xf>
    <xf numFmtId="0" fontId="14" fillId="14" borderId="6" xfId="0" applyFont="1" applyFill="1" applyBorder="1" applyAlignment="1" applyProtection="1">
      <alignment vertical="center" wrapText="1"/>
      <protection locked="0"/>
    </xf>
    <xf numFmtId="0" fontId="6" fillId="14" borderId="14" xfId="0" applyFont="1" applyFill="1" applyBorder="1" applyAlignment="1" applyProtection="1">
      <alignment horizontal="center" vertical="center" wrapText="1"/>
      <protection locked="0"/>
    </xf>
    <xf numFmtId="0" fontId="14" fillId="0" borderId="6" xfId="0" applyFont="1" applyBorder="1" applyAlignment="1" applyProtection="1">
      <alignment vertical="center" wrapText="1"/>
      <protection locked="0"/>
    </xf>
    <xf numFmtId="0" fontId="14" fillId="0" borderId="15" xfId="0" applyFont="1" applyBorder="1" applyAlignment="1" applyProtection="1">
      <alignment vertical="center" wrapText="1"/>
      <protection locked="0"/>
    </xf>
    <xf numFmtId="0" fontId="6" fillId="14" borderId="6" xfId="0" applyFont="1" applyFill="1" applyBorder="1" applyAlignment="1" applyProtection="1">
      <alignment horizontal="left" vertical="center" wrapText="1"/>
      <protection locked="0"/>
    </xf>
    <xf numFmtId="0" fontId="14" fillId="14" borderId="6" xfId="0" applyFont="1" applyFill="1" applyBorder="1" applyProtection="1">
      <protection locked="0"/>
    </xf>
    <xf numFmtId="0" fontId="14" fillId="14" borderId="6" xfId="0" quotePrefix="1" applyFont="1" applyFill="1" applyBorder="1" applyAlignment="1" applyProtection="1">
      <alignment vertical="center" wrapText="1"/>
      <protection locked="0"/>
    </xf>
    <xf numFmtId="9" fontId="15" fillId="14" borderId="14" xfId="3" applyFont="1" applyFill="1" applyBorder="1" applyAlignment="1" applyProtection="1">
      <alignment horizontal="center" vertical="center" wrapText="1"/>
      <protection locked="0"/>
    </xf>
    <xf numFmtId="0" fontId="14" fillId="14" borderId="6" xfId="0" quotePrefix="1" applyFont="1" applyFill="1" applyBorder="1" applyAlignment="1" applyProtection="1">
      <alignment horizontal="center" vertical="center" wrapText="1"/>
      <protection locked="0"/>
    </xf>
    <xf numFmtId="43" fontId="14" fillId="14" borderId="6" xfId="1" quotePrefix="1" applyFont="1" applyFill="1" applyBorder="1" applyAlignment="1" applyProtection="1">
      <alignment vertical="center" wrapText="1"/>
      <protection locked="0"/>
    </xf>
    <xf numFmtId="0" fontId="6" fillId="14" borderId="6" xfId="0" applyFont="1" applyFill="1" applyBorder="1" applyAlignment="1" applyProtection="1">
      <alignment vertical="center" wrapText="1"/>
      <protection locked="0"/>
    </xf>
    <xf numFmtId="172" fontId="6" fillId="14" borderId="6" xfId="0" applyNumberFormat="1" applyFont="1" applyFill="1" applyBorder="1" applyAlignment="1" applyProtection="1">
      <alignment vertical="center" wrapText="1"/>
      <protection locked="0"/>
    </xf>
    <xf numFmtId="168" fontId="6" fillId="14" borderId="6" xfId="0" applyNumberFormat="1" applyFont="1" applyFill="1" applyBorder="1" applyAlignment="1" applyProtection="1">
      <alignment vertical="center" wrapText="1"/>
      <protection locked="0"/>
    </xf>
    <xf numFmtId="168" fontId="14" fillId="14" borderId="6" xfId="7" applyNumberFormat="1" applyFont="1" applyFill="1" applyBorder="1" applyAlignment="1" applyProtection="1">
      <alignment vertical="center" wrapText="1"/>
      <protection locked="0"/>
    </xf>
    <xf numFmtId="10" fontId="14" fillId="14" borderId="6" xfId="3" applyNumberFormat="1" applyFont="1" applyFill="1" applyBorder="1" applyAlignment="1" applyProtection="1">
      <alignment vertical="center" wrapText="1"/>
      <protection locked="0"/>
    </xf>
    <xf numFmtId="9" fontId="18" fillId="14" borderId="15" xfId="3" applyFont="1" applyFill="1" applyBorder="1" applyAlignment="1">
      <alignment horizontal="center" vertical="center" wrapText="1"/>
    </xf>
    <xf numFmtId="0" fontId="6" fillId="14" borderId="15" xfId="0" applyFont="1" applyFill="1" applyBorder="1" applyAlignment="1" applyProtection="1">
      <alignment vertical="center" wrapText="1"/>
      <protection locked="0"/>
    </xf>
    <xf numFmtId="172" fontId="6" fillId="14" borderId="15" xfId="0" applyNumberFormat="1" applyFont="1" applyFill="1" applyBorder="1" applyAlignment="1" applyProtection="1">
      <alignment vertical="center" wrapText="1"/>
      <protection locked="0"/>
    </xf>
    <xf numFmtId="168" fontId="14" fillId="14" borderId="15" xfId="0" applyNumberFormat="1" applyFont="1" applyFill="1" applyBorder="1" applyAlignment="1" applyProtection="1">
      <alignment vertical="center" wrapText="1"/>
      <protection locked="0"/>
    </xf>
    <xf numFmtId="168" fontId="14" fillId="14" borderId="15" xfId="7" applyNumberFormat="1" applyFont="1" applyFill="1" applyBorder="1" applyAlignment="1" applyProtection="1">
      <alignment vertical="center" wrapText="1"/>
      <protection locked="0"/>
    </xf>
    <xf numFmtId="10" fontId="14" fillId="14" borderId="15" xfId="3" applyNumberFormat="1" applyFont="1" applyFill="1" applyBorder="1" applyAlignment="1" applyProtection="1">
      <alignment vertical="center" wrapText="1"/>
      <protection locked="0"/>
    </xf>
    <xf numFmtId="10" fontId="18" fillId="15" borderId="14" xfId="3" applyNumberFormat="1" applyFont="1" applyFill="1" applyBorder="1" applyAlignment="1">
      <alignment horizontal="center" vertical="center" wrapText="1"/>
    </xf>
    <xf numFmtId="0" fontId="14" fillId="15" borderId="14" xfId="0" applyFont="1" applyFill="1" applyBorder="1" applyAlignment="1" applyProtection="1">
      <alignment horizontal="center" vertical="center" wrapText="1"/>
      <protection locked="0"/>
    </xf>
    <xf numFmtId="0" fontId="14" fillId="15" borderId="14" xfId="0" applyFont="1" applyFill="1" applyBorder="1" applyAlignment="1" applyProtection="1">
      <alignment horizontal="left" vertical="center" wrapText="1"/>
      <protection locked="0"/>
    </xf>
    <xf numFmtId="9" fontId="14" fillId="15" borderId="14" xfId="3" applyFont="1" applyFill="1" applyBorder="1" applyAlignment="1" applyProtection="1">
      <alignment horizontal="center" vertical="center" wrapText="1"/>
      <protection locked="0"/>
    </xf>
    <xf numFmtId="0" fontId="6" fillId="15" borderId="6" xfId="0" applyFont="1" applyFill="1" applyBorder="1" applyAlignment="1" applyProtection="1">
      <alignment horizontal="left" vertical="top" wrapText="1"/>
      <protection locked="0"/>
    </xf>
    <xf numFmtId="9" fontId="6" fillId="15" borderId="6" xfId="0" applyNumberFormat="1" applyFont="1" applyFill="1" applyBorder="1" applyAlignment="1" applyProtection="1">
      <alignment horizontal="center" vertical="center"/>
      <protection locked="0"/>
    </xf>
    <xf numFmtId="167" fontId="6" fillId="15" borderId="14" xfId="0" applyNumberFormat="1" applyFont="1" applyFill="1" applyBorder="1" applyAlignment="1" applyProtection="1">
      <alignment horizontal="center" vertical="center" wrapText="1"/>
      <protection locked="0"/>
    </xf>
    <xf numFmtId="0" fontId="14" fillId="15" borderId="14" xfId="0" applyFont="1" applyFill="1" applyBorder="1" applyAlignment="1" applyProtection="1">
      <alignment horizontal="justify" vertical="center" wrapText="1"/>
      <protection locked="0"/>
    </xf>
    <xf numFmtId="168" fontId="14" fillId="15" borderId="14" xfId="0" applyNumberFormat="1" applyFont="1" applyFill="1" applyBorder="1" applyAlignment="1" applyProtection="1">
      <alignment vertical="center" wrapText="1"/>
      <protection locked="0"/>
    </xf>
    <xf numFmtId="10" fontId="14" fillId="15" borderId="8" xfId="3" applyNumberFormat="1" applyFont="1" applyFill="1" applyBorder="1" applyAlignment="1" applyProtection="1">
      <alignment horizontal="center" vertical="center" wrapText="1"/>
      <protection locked="0"/>
    </xf>
    <xf numFmtId="10" fontId="18" fillId="15" borderId="8" xfId="3" applyNumberFormat="1" applyFont="1" applyFill="1" applyBorder="1" applyAlignment="1">
      <alignment horizontal="center" vertical="center" wrapText="1"/>
    </xf>
    <xf numFmtId="9" fontId="14" fillId="15" borderId="14" xfId="3" applyFont="1" applyFill="1" applyBorder="1" applyAlignment="1" applyProtection="1">
      <alignment horizontal="left" vertical="center" wrapText="1"/>
      <protection locked="0"/>
    </xf>
    <xf numFmtId="9" fontId="15" fillId="15" borderId="14" xfId="0" applyNumberFormat="1" applyFont="1" applyFill="1" applyBorder="1" applyAlignment="1" applyProtection="1">
      <alignment horizontal="center" vertical="center" wrapText="1"/>
      <protection locked="0"/>
    </xf>
    <xf numFmtId="9" fontId="14" fillId="15" borderId="14" xfId="0" applyNumberFormat="1" applyFont="1" applyFill="1" applyBorder="1" applyAlignment="1" applyProtection="1">
      <alignment horizontal="center" vertical="center" wrapText="1"/>
      <protection locked="0"/>
    </xf>
    <xf numFmtId="0" fontId="15" fillId="15" borderId="14" xfId="0" applyFont="1" applyFill="1" applyBorder="1" applyAlignment="1" applyProtection="1">
      <alignment horizontal="left" vertical="center" wrapText="1"/>
      <protection locked="0"/>
    </xf>
    <xf numFmtId="168" fontId="14" fillId="15" borderId="15" xfId="0" applyNumberFormat="1" applyFont="1" applyFill="1" applyBorder="1" applyAlignment="1" applyProtection="1">
      <alignment vertical="center" wrapText="1"/>
      <protection locked="0"/>
    </xf>
    <xf numFmtId="0" fontId="18" fillId="16" borderId="15" xfId="0" applyFont="1" applyFill="1" applyBorder="1" applyAlignment="1">
      <alignment vertical="center" wrapText="1"/>
    </xf>
    <xf numFmtId="9" fontId="18" fillId="16" borderId="14" xfId="3" applyFont="1" applyFill="1" applyBorder="1" applyAlignment="1">
      <alignment horizontal="center" vertical="center" wrapText="1"/>
    </xf>
    <xf numFmtId="0" fontId="14" fillId="16" borderId="14" xfId="0" applyFont="1" applyFill="1" applyBorder="1" applyAlignment="1" applyProtection="1">
      <alignment horizontal="center" vertical="center" wrapText="1"/>
      <protection locked="0"/>
    </xf>
    <xf numFmtId="0" fontId="14" fillId="16" borderId="14" xfId="0" applyFont="1" applyFill="1" applyBorder="1" applyAlignment="1" applyProtection="1">
      <alignment horizontal="justify" vertical="center" wrapText="1"/>
      <protection locked="0"/>
    </xf>
    <xf numFmtId="10" fontId="14" fillId="16" borderId="8" xfId="3" applyNumberFormat="1" applyFont="1" applyFill="1" applyBorder="1" applyAlignment="1" applyProtection="1">
      <alignment horizontal="center" vertical="center" wrapText="1"/>
      <protection locked="0"/>
    </xf>
    <xf numFmtId="0" fontId="6" fillId="0" borderId="14" xfId="0" applyFont="1" applyBorder="1" applyAlignment="1" applyProtection="1">
      <alignment horizontal="justify" vertical="center" wrapText="1"/>
      <protection locked="0"/>
    </xf>
    <xf numFmtId="0" fontId="18" fillId="16" borderId="15" xfId="0" applyFont="1" applyFill="1" applyBorder="1" applyAlignment="1">
      <alignment horizontal="center" vertical="center" wrapText="1"/>
    </xf>
    <xf numFmtId="9" fontId="18" fillId="16" borderId="15" xfId="3" applyFont="1" applyFill="1" applyBorder="1" applyAlignment="1">
      <alignment horizontal="center" vertical="center" wrapText="1"/>
    </xf>
    <xf numFmtId="10" fontId="14" fillId="16" borderId="15" xfId="3" applyNumberFormat="1" applyFont="1" applyFill="1" applyBorder="1" applyAlignment="1" applyProtection="1">
      <alignment horizontal="center" vertical="center" wrapText="1"/>
      <protection locked="0"/>
    </xf>
    <xf numFmtId="0" fontId="14" fillId="17" borderId="6" xfId="0" applyFont="1" applyFill="1" applyBorder="1" applyAlignment="1" applyProtection="1">
      <alignment horizontal="center"/>
      <protection locked="0"/>
    </xf>
    <xf numFmtId="0" fontId="14" fillId="17" borderId="6" xfId="0" applyFont="1" applyFill="1" applyBorder="1" applyAlignment="1" applyProtection="1">
      <alignment horizontal="center" vertical="center" wrapText="1"/>
      <protection locked="0"/>
    </xf>
    <xf numFmtId="0" fontId="6" fillId="17" borderId="6" xfId="0" applyFont="1" applyFill="1" applyBorder="1" applyAlignment="1" applyProtection="1">
      <alignment horizontal="center" vertical="center" wrapText="1"/>
      <protection locked="0"/>
    </xf>
    <xf numFmtId="0" fontId="6" fillId="17" borderId="6" xfId="0" applyFont="1" applyFill="1" applyBorder="1" applyAlignment="1" applyProtection="1">
      <alignment horizontal="left" vertical="center" wrapText="1"/>
      <protection locked="0"/>
    </xf>
    <xf numFmtId="0" fontId="14" fillId="17" borderId="6" xfId="0" applyFont="1" applyFill="1" applyBorder="1" applyAlignment="1" applyProtection="1">
      <alignment vertical="center" wrapText="1"/>
      <protection locked="0"/>
    </xf>
    <xf numFmtId="0" fontId="6" fillId="17" borderId="6" xfId="0" applyFont="1" applyFill="1" applyBorder="1" applyAlignment="1" applyProtection="1">
      <alignment vertical="center" wrapText="1"/>
      <protection locked="0"/>
    </xf>
    <xf numFmtId="9" fontId="6" fillId="17" borderId="6" xfId="3" applyFont="1" applyFill="1" applyBorder="1" applyAlignment="1" applyProtection="1">
      <alignment horizontal="center" vertical="center" wrapText="1"/>
      <protection locked="0"/>
    </xf>
    <xf numFmtId="10" fontId="6" fillId="17" borderId="6" xfId="3" applyNumberFormat="1" applyFont="1" applyFill="1" applyBorder="1" applyAlignment="1" applyProtection="1">
      <alignment horizontal="center" vertical="center" wrapText="1"/>
      <protection locked="0"/>
    </xf>
    <xf numFmtId="167" fontId="6" fillId="17" borderId="6" xfId="0" applyNumberFormat="1" applyFont="1" applyFill="1" applyBorder="1" applyAlignment="1" applyProtection="1">
      <alignment horizontal="center" vertical="center" wrapText="1"/>
      <protection locked="0"/>
    </xf>
    <xf numFmtId="9" fontId="6" fillId="17" borderId="6" xfId="0" applyNumberFormat="1" applyFont="1" applyFill="1" applyBorder="1" applyAlignment="1" applyProtection="1">
      <alignment horizontal="center" vertical="center" wrapText="1"/>
      <protection locked="0"/>
    </xf>
    <xf numFmtId="0" fontId="6" fillId="17" borderId="6" xfId="0" applyFont="1" applyFill="1" applyBorder="1" applyAlignment="1" applyProtection="1">
      <alignment horizontal="justify" vertical="center" wrapText="1"/>
      <protection locked="0"/>
    </xf>
    <xf numFmtId="168" fontId="6" fillId="17" borderId="6" xfId="0" applyNumberFormat="1" applyFont="1" applyFill="1" applyBorder="1" applyAlignment="1" applyProtection="1">
      <alignment horizontal="center" vertical="center" wrapText="1"/>
      <protection locked="0"/>
    </xf>
    <xf numFmtId="170" fontId="6" fillId="17" borderId="6" xfId="0" applyNumberFormat="1" applyFont="1" applyFill="1" applyBorder="1" applyAlignment="1" applyProtection="1">
      <alignment horizontal="center" vertical="center" wrapText="1"/>
      <protection locked="0"/>
    </xf>
    <xf numFmtId="172" fontId="6" fillId="17" borderId="6" xfId="0" applyNumberFormat="1" applyFont="1" applyFill="1" applyBorder="1" applyAlignment="1" applyProtection="1">
      <alignment horizontal="right" vertical="center" wrapText="1"/>
      <protection locked="0"/>
    </xf>
    <xf numFmtId="172" fontId="6" fillId="17" borderId="6" xfId="3" applyNumberFormat="1" applyFont="1" applyFill="1" applyBorder="1" applyAlignment="1" applyProtection="1">
      <alignment horizontal="right" vertical="center"/>
      <protection locked="0"/>
    </xf>
    <xf numFmtId="10" fontId="6" fillId="17" borderId="6" xfId="3" applyNumberFormat="1" applyFont="1" applyFill="1" applyBorder="1" applyAlignment="1" applyProtection="1">
      <alignment horizontal="center" vertical="center"/>
      <protection locked="0"/>
    </xf>
    <xf numFmtId="0" fontId="6" fillId="17" borderId="6" xfId="0" applyFont="1" applyFill="1" applyBorder="1" applyAlignment="1" applyProtection="1">
      <alignment vertical="center"/>
      <protection locked="0"/>
    </xf>
    <xf numFmtId="0" fontId="6" fillId="17" borderId="6" xfId="0" applyFont="1" applyFill="1" applyBorder="1" applyAlignment="1" applyProtection="1">
      <alignment horizontal="justify" vertical="center"/>
      <protection locked="0"/>
    </xf>
    <xf numFmtId="0" fontId="6" fillId="0" borderId="0" xfId="0" applyFont="1" applyProtection="1">
      <protection locked="0"/>
    </xf>
    <xf numFmtId="0" fontId="14" fillId="0" borderId="0" xfId="0" applyFont="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14" fillId="0" borderId="0" xfId="0" applyFont="1" applyAlignment="1" applyProtection="1">
      <alignment vertical="center"/>
      <protection locked="0"/>
    </xf>
    <xf numFmtId="164" fontId="14" fillId="0" borderId="0" xfId="0" applyNumberFormat="1" applyFont="1" applyAlignment="1" applyProtection="1">
      <alignment horizontal="center" vertical="center"/>
      <protection locked="0"/>
    </xf>
    <xf numFmtId="9" fontId="14" fillId="0" borderId="0" xfId="3" applyFont="1" applyAlignment="1" applyProtection="1">
      <alignment horizontal="center" vertical="center"/>
      <protection locked="0"/>
    </xf>
    <xf numFmtId="0" fontId="14" fillId="0" borderId="0" xfId="0" applyFont="1" applyAlignment="1" applyProtection="1">
      <alignment horizontal="justify" vertical="center" wrapText="1"/>
      <protection locked="0"/>
    </xf>
    <xf numFmtId="9" fontId="14" fillId="0" borderId="0" xfId="3" applyFont="1" applyFill="1" applyAlignment="1" applyProtection="1">
      <alignment horizontal="center" vertical="center"/>
      <protection locked="0"/>
    </xf>
    <xf numFmtId="9" fontId="14" fillId="0" borderId="0" xfId="0" applyNumberFormat="1" applyFont="1" applyAlignment="1" applyProtection="1">
      <alignment horizontal="center" vertical="center"/>
      <protection locked="0"/>
    </xf>
    <xf numFmtId="0" fontId="14" fillId="0" borderId="0" xfId="0" applyFont="1" applyAlignment="1" applyProtection="1">
      <alignment horizontal="justify" vertical="center"/>
      <protection locked="0"/>
    </xf>
    <xf numFmtId="10" fontId="14" fillId="0" borderId="0" xfId="3" applyNumberFormat="1" applyFont="1" applyFill="1" applyAlignment="1" applyProtection="1">
      <alignment horizontal="center" vertical="center"/>
      <protection locked="0"/>
    </xf>
    <xf numFmtId="0" fontId="14" fillId="0" borderId="0" xfId="0" applyFont="1" applyAlignment="1" applyProtection="1">
      <alignment horizontal="center" wrapText="1"/>
      <protection locked="0"/>
    </xf>
    <xf numFmtId="166" fontId="14"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protection locked="0"/>
    </xf>
    <xf numFmtId="166" fontId="2" fillId="0" borderId="0" xfId="0" applyNumberFormat="1" applyFont="1" applyAlignment="1" applyProtection="1">
      <alignment horizontal="center" vertical="center" wrapText="1"/>
      <protection locked="0"/>
    </xf>
    <xf numFmtId="0" fontId="6" fillId="12" borderId="14" xfId="0" applyFont="1" applyFill="1" applyBorder="1" applyAlignment="1" applyProtection="1">
      <alignment vertical="center" wrapText="1"/>
      <protection locked="0"/>
    </xf>
    <xf numFmtId="0" fontId="6" fillId="12" borderId="8" xfId="0" applyFont="1" applyFill="1" applyBorder="1" applyAlignment="1" applyProtection="1">
      <alignment vertical="center" wrapText="1"/>
      <protection locked="0"/>
    </xf>
    <xf numFmtId="0" fontId="6" fillId="12" borderId="15" xfId="0" applyFont="1" applyFill="1" applyBorder="1" applyAlignment="1" applyProtection="1">
      <alignment vertical="center" wrapText="1"/>
      <protection locked="0"/>
    </xf>
    <xf numFmtId="10" fontId="14" fillId="14" borderId="6" xfId="3" applyNumberFormat="1" applyFont="1" applyFill="1" applyBorder="1" applyAlignment="1" applyProtection="1">
      <alignment horizontal="center" vertical="center" wrapText="1"/>
      <protection locked="0"/>
    </xf>
    <xf numFmtId="0" fontId="14" fillId="14" borderId="14" xfId="0" applyFont="1" applyFill="1" applyBorder="1" applyAlignment="1" applyProtection="1">
      <alignment horizontal="center" vertical="center" wrapText="1"/>
      <protection locked="0"/>
    </xf>
    <xf numFmtId="0" fontId="14" fillId="14" borderId="8" xfId="0" applyFont="1" applyFill="1" applyBorder="1" applyAlignment="1" applyProtection="1">
      <alignment horizontal="center" vertical="center" wrapText="1"/>
      <protection locked="0"/>
    </xf>
    <xf numFmtId="9" fontId="14" fillId="14" borderId="14" xfId="3" applyFont="1" applyFill="1" applyBorder="1" applyAlignment="1" applyProtection="1">
      <alignment horizontal="center" vertical="center" wrapText="1"/>
      <protection locked="0"/>
    </xf>
    <xf numFmtId="0" fontId="14" fillId="14" borderId="14" xfId="0" applyFont="1" applyFill="1" applyBorder="1" applyAlignment="1" applyProtection="1">
      <alignment horizontal="left" vertical="center" wrapText="1"/>
      <protection locked="0"/>
    </xf>
    <xf numFmtId="9" fontId="18" fillId="14" borderId="8" xfId="3" applyFont="1" applyFill="1" applyBorder="1" applyAlignment="1">
      <alignment horizontal="center" vertical="center" wrapText="1"/>
    </xf>
    <xf numFmtId="0" fontId="14" fillId="16" borderId="14" xfId="0" applyFont="1" applyFill="1" applyBorder="1" applyAlignment="1" applyProtection="1">
      <alignment horizontal="center" vertical="center" wrapText="1"/>
      <protection locked="0"/>
    </xf>
    <xf numFmtId="0" fontId="14" fillId="16" borderId="15" xfId="0" applyFont="1" applyFill="1" applyBorder="1" applyAlignment="1" applyProtection="1">
      <alignment horizontal="center" vertical="center" wrapText="1"/>
      <protection locked="0"/>
    </xf>
    <xf numFmtId="10" fontId="14" fillId="14" borderId="14" xfId="3" applyNumberFormat="1" applyFont="1" applyFill="1" applyBorder="1" applyAlignment="1" applyProtection="1">
      <alignment horizontal="center" vertical="center" wrapText="1"/>
      <protection locked="0"/>
    </xf>
    <xf numFmtId="10" fontId="14" fillId="14" borderId="15" xfId="3" applyNumberFormat="1" applyFont="1" applyFill="1" applyBorder="1" applyAlignment="1" applyProtection="1">
      <alignment horizontal="center" vertical="center" wrapText="1"/>
      <protection locked="0"/>
    </xf>
    <xf numFmtId="0" fontId="6" fillId="15" borderId="14" xfId="0" applyFont="1" applyFill="1" applyBorder="1" applyAlignment="1" applyProtection="1">
      <alignment horizontal="center" vertical="center" wrapText="1"/>
      <protection locked="0"/>
    </xf>
    <xf numFmtId="0" fontId="6" fillId="15" borderId="8" xfId="0" applyFont="1" applyFill="1" applyBorder="1" applyAlignment="1" applyProtection="1">
      <alignment horizontal="center" vertical="center" wrapText="1"/>
      <protection locked="0"/>
    </xf>
    <xf numFmtId="0" fontId="6" fillId="15" borderId="15" xfId="0" applyFont="1" applyFill="1" applyBorder="1" applyAlignment="1" applyProtection="1">
      <alignment horizontal="center" vertical="center" wrapText="1"/>
      <protection locked="0"/>
    </xf>
    <xf numFmtId="168" fontId="14" fillId="14" borderId="14" xfId="0" applyNumberFormat="1" applyFont="1" applyFill="1" applyBorder="1" applyAlignment="1" applyProtection="1">
      <alignment horizontal="center" vertical="center" wrapText="1"/>
      <protection locked="0"/>
    </xf>
    <xf numFmtId="168" fontId="14" fillId="14" borderId="8" xfId="0" applyNumberFormat="1" applyFont="1" applyFill="1" applyBorder="1" applyAlignment="1" applyProtection="1">
      <alignment horizontal="center" vertical="center" wrapText="1"/>
      <protection locked="0"/>
    </xf>
    <xf numFmtId="168" fontId="14" fillId="14" borderId="15" xfId="0" applyNumberFormat="1" applyFont="1" applyFill="1" applyBorder="1" applyAlignment="1" applyProtection="1">
      <alignment horizontal="center" vertical="center" wrapText="1"/>
      <protection locked="0"/>
    </xf>
    <xf numFmtId="0" fontId="14" fillId="14" borderId="14" xfId="0" applyFont="1" applyFill="1" applyBorder="1" applyAlignment="1" applyProtection="1">
      <alignment horizontal="center" vertical="center" wrapText="1"/>
      <protection locked="0"/>
    </xf>
    <xf numFmtId="0" fontId="14" fillId="14" borderId="15" xfId="0" applyFont="1" applyFill="1" applyBorder="1" applyAlignment="1" applyProtection="1">
      <alignment horizontal="center" vertical="center" wrapText="1"/>
      <protection locked="0"/>
    </xf>
    <xf numFmtId="0" fontId="14" fillId="14" borderId="8" xfId="0" applyFont="1" applyFill="1" applyBorder="1" applyAlignment="1" applyProtection="1">
      <alignment horizontal="center" vertical="center" wrapText="1"/>
      <protection locked="0"/>
    </xf>
    <xf numFmtId="0" fontId="6" fillId="12" borderId="14" xfId="0" applyFont="1" applyFill="1" applyBorder="1" applyAlignment="1" applyProtection="1">
      <alignment horizontal="center" vertical="center" wrapText="1"/>
      <protection locked="0"/>
    </xf>
    <xf numFmtId="0" fontId="6" fillId="12" borderId="8" xfId="0" applyFont="1" applyFill="1" applyBorder="1" applyAlignment="1" applyProtection="1">
      <alignment horizontal="center" vertical="center" wrapText="1"/>
      <protection locked="0"/>
    </xf>
    <xf numFmtId="0" fontId="6" fillId="12" borderId="15" xfId="0" applyFont="1" applyFill="1" applyBorder="1" applyAlignment="1" applyProtection="1">
      <alignment horizontal="center" vertical="center" wrapText="1"/>
      <protection locked="0"/>
    </xf>
    <xf numFmtId="0" fontId="14" fillId="12" borderId="14" xfId="0" applyFont="1" applyFill="1" applyBorder="1" applyAlignment="1" applyProtection="1">
      <alignment horizontal="center"/>
      <protection locked="0"/>
    </xf>
    <xf numFmtId="0" fontId="14" fillId="12" borderId="8" xfId="0" applyFont="1" applyFill="1" applyBorder="1" applyAlignment="1" applyProtection="1">
      <alignment horizontal="center"/>
      <protection locked="0"/>
    </xf>
    <xf numFmtId="0" fontId="14" fillId="12" borderId="15" xfId="0" applyFont="1" applyFill="1" applyBorder="1" applyAlignment="1" applyProtection="1">
      <alignment horizontal="center"/>
      <protection locked="0"/>
    </xf>
    <xf numFmtId="0" fontId="14" fillId="13" borderId="14" xfId="0" applyFont="1" applyFill="1" applyBorder="1" applyAlignment="1" applyProtection="1">
      <alignment horizontal="center"/>
      <protection locked="0"/>
    </xf>
    <xf numFmtId="0" fontId="14" fillId="13" borderId="8" xfId="0" applyFont="1" applyFill="1" applyBorder="1" applyAlignment="1" applyProtection="1">
      <alignment horizontal="center"/>
      <protection locked="0"/>
    </xf>
    <xf numFmtId="0" fontId="14" fillId="13" borderId="15" xfId="0" applyFont="1" applyFill="1" applyBorder="1" applyAlignment="1" applyProtection="1">
      <alignment horizontal="center"/>
      <protection locked="0"/>
    </xf>
    <xf numFmtId="170" fontId="14" fillId="12" borderId="14" xfId="7" applyFont="1" applyFill="1" applyBorder="1" applyAlignment="1" applyProtection="1">
      <alignment horizontal="center" vertical="center" wrapText="1"/>
      <protection locked="0"/>
    </xf>
    <xf numFmtId="170" fontId="14" fillId="12" borderId="8" xfId="7" applyFont="1" applyFill="1" applyBorder="1" applyAlignment="1" applyProtection="1">
      <alignment horizontal="center" vertical="center" wrapText="1"/>
      <protection locked="0"/>
    </xf>
    <xf numFmtId="170" fontId="14" fillId="12" borderId="15" xfId="7" applyFont="1" applyFill="1" applyBorder="1" applyAlignment="1" applyProtection="1">
      <alignment horizontal="center" vertical="center" wrapText="1"/>
      <protection locked="0"/>
    </xf>
    <xf numFmtId="168" fontId="14" fillId="12" borderId="14" xfId="7" applyNumberFormat="1" applyFont="1" applyFill="1" applyBorder="1" applyAlignment="1" applyProtection="1">
      <alignment horizontal="center" vertical="center" wrapText="1"/>
      <protection locked="0"/>
    </xf>
    <xf numFmtId="168" fontId="14" fillId="12" borderId="8" xfId="7" applyNumberFormat="1" applyFont="1" applyFill="1" applyBorder="1" applyAlignment="1" applyProtection="1">
      <alignment horizontal="center" vertical="center" wrapText="1"/>
      <protection locked="0"/>
    </xf>
    <xf numFmtId="168" fontId="14" fillId="12" borderId="15" xfId="7" applyNumberFormat="1" applyFont="1" applyFill="1" applyBorder="1" applyAlignment="1" applyProtection="1">
      <alignment horizontal="center" vertical="center" wrapText="1"/>
      <protection locked="0"/>
    </xf>
    <xf numFmtId="168" fontId="14" fillId="12" borderId="14" xfId="0" applyNumberFormat="1" applyFont="1" applyFill="1" applyBorder="1" applyAlignment="1" applyProtection="1">
      <alignment horizontal="center" vertical="center" wrapText="1"/>
      <protection locked="0"/>
    </xf>
    <xf numFmtId="168" fontId="14" fillId="12" borderId="8" xfId="0" applyNumberFormat="1" applyFont="1" applyFill="1" applyBorder="1" applyAlignment="1" applyProtection="1">
      <alignment horizontal="center" vertical="center" wrapText="1"/>
      <protection locked="0"/>
    </xf>
    <xf numFmtId="168" fontId="14" fillId="12" borderId="15" xfId="0" applyNumberFormat="1" applyFont="1" applyFill="1" applyBorder="1" applyAlignment="1" applyProtection="1">
      <alignment horizontal="center" vertical="center" wrapText="1"/>
      <protection locked="0"/>
    </xf>
    <xf numFmtId="169" fontId="14" fillId="13" borderId="14" xfId="0" applyNumberFormat="1" applyFont="1" applyFill="1" applyBorder="1" applyAlignment="1" applyProtection="1">
      <alignment horizontal="center" vertical="center" wrapText="1"/>
      <protection locked="0"/>
    </xf>
    <xf numFmtId="169" fontId="14" fillId="13" borderId="8" xfId="0" applyNumberFormat="1" applyFont="1" applyFill="1" applyBorder="1" applyAlignment="1" applyProtection="1">
      <alignment horizontal="center" vertical="center" wrapText="1"/>
      <protection locked="0"/>
    </xf>
    <xf numFmtId="0" fontId="6" fillId="13" borderId="14" xfId="0" applyFont="1" applyFill="1" applyBorder="1" applyAlignment="1" applyProtection="1">
      <alignment horizontal="center" vertical="center" wrapText="1"/>
      <protection locked="0"/>
    </xf>
    <xf numFmtId="0" fontId="6" fillId="13" borderId="8" xfId="0" applyFont="1" applyFill="1" applyBorder="1" applyAlignment="1" applyProtection="1">
      <alignment horizontal="center" vertical="center" wrapText="1"/>
      <protection locked="0"/>
    </xf>
    <xf numFmtId="0" fontId="3" fillId="0" borderId="1" xfId="4" applyFont="1" applyBorder="1" applyAlignment="1">
      <alignment horizontal="center" wrapText="1"/>
    </xf>
    <xf numFmtId="0" fontId="3" fillId="0" borderId="2" xfId="4" applyFont="1" applyBorder="1" applyAlignment="1">
      <alignment horizontal="center" wrapText="1"/>
    </xf>
    <xf numFmtId="0" fontId="3" fillId="0" borderId="9" xfId="4" applyFont="1" applyBorder="1" applyAlignment="1">
      <alignment horizontal="center" wrapText="1"/>
    </xf>
    <xf numFmtId="0" fontId="3" fillId="0" borderId="7" xfId="4" applyFont="1" applyBorder="1" applyAlignment="1">
      <alignment horizontal="center" wrapText="1"/>
    </xf>
    <xf numFmtId="0" fontId="3" fillId="0" borderId="11" xfId="4" applyFont="1" applyBorder="1" applyAlignment="1">
      <alignment horizontal="center" wrapText="1"/>
    </xf>
    <xf numFmtId="0" fontId="3" fillId="0" borderId="13" xfId="4" applyFont="1" applyBorder="1" applyAlignment="1">
      <alignment horizontal="center" wrapText="1"/>
    </xf>
    <xf numFmtId="0" fontId="4" fillId="0" borderId="3" xfId="4" applyFont="1" applyBorder="1" applyAlignment="1">
      <alignment horizontal="center" vertical="center" wrapText="1"/>
    </xf>
    <xf numFmtId="0" fontId="4" fillId="0" borderId="4" xfId="4" applyFont="1" applyBorder="1" applyAlignment="1">
      <alignment horizontal="center" vertical="center" wrapText="1"/>
    </xf>
    <xf numFmtId="0" fontId="4" fillId="0" borderId="5" xfId="4" applyFont="1" applyBorder="1" applyAlignment="1">
      <alignment horizontal="center" vertical="center" wrapText="1"/>
    </xf>
    <xf numFmtId="0" fontId="5" fillId="0" borderId="6" xfId="4" applyFont="1" applyBorder="1" applyAlignment="1">
      <alignment horizontal="left" vertical="center" wrapText="1"/>
    </xf>
    <xf numFmtId="0" fontId="4" fillId="0" borderId="7" xfId="4" applyFont="1" applyBorder="1" applyAlignment="1">
      <alignment horizontal="center" vertical="center" wrapText="1"/>
    </xf>
    <xf numFmtId="0" fontId="4" fillId="0" borderId="8" xfId="4" applyFont="1" applyBorder="1" applyAlignment="1">
      <alignment horizontal="center" vertical="center" wrapText="1"/>
    </xf>
    <xf numFmtId="0" fontId="5" fillId="0" borderId="0" xfId="4" applyFont="1" applyAlignment="1">
      <alignment horizontal="left" vertical="center" wrapText="1"/>
    </xf>
    <xf numFmtId="0" fontId="4" fillId="0" borderId="3" xfId="4" applyFont="1" applyBorder="1" applyAlignment="1">
      <alignment horizontal="center" vertical="center"/>
    </xf>
    <xf numFmtId="0" fontId="4" fillId="0" borderId="4" xfId="4" applyFont="1" applyBorder="1" applyAlignment="1">
      <alignment horizontal="center" vertical="center"/>
    </xf>
    <xf numFmtId="0" fontId="4" fillId="0" borderId="5" xfId="4" applyFont="1" applyBorder="1" applyAlignment="1">
      <alignment horizontal="center" vertical="center"/>
    </xf>
    <xf numFmtId="0" fontId="4" fillId="0" borderId="7" xfId="4" applyFont="1" applyBorder="1" applyAlignment="1">
      <alignment horizontal="center" vertical="center"/>
    </xf>
    <xf numFmtId="0" fontId="4" fillId="0" borderId="8" xfId="4" applyFont="1" applyBorder="1" applyAlignment="1">
      <alignment horizontal="center" vertical="center"/>
    </xf>
    <xf numFmtId="0" fontId="4" fillId="0" borderId="1"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2" xfId="4" applyFont="1" applyBorder="1" applyAlignment="1">
      <alignment horizontal="center" vertical="center" wrapText="1"/>
    </xf>
    <xf numFmtId="0" fontId="4" fillId="0" borderId="11" xfId="4" applyFont="1" applyBorder="1" applyAlignment="1">
      <alignment horizontal="center" vertical="center" wrapText="1"/>
    </xf>
    <xf numFmtId="0" fontId="4" fillId="0" borderId="12" xfId="4" applyFont="1" applyBorder="1" applyAlignment="1">
      <alignment horizontal="center" vertical="center" wrapText="1"/>
    </xf>
    <xf numFmtId="0" fontId="4" fillId="0" borderId="13" xfId="4" applyFont="1" applyBorder="1" applyAlignment="1">
      <alignment horizontal="center" vertical="center" wrapText="1"/>
    </xf>
    <xf numFmtId="0" fontId="6" fillId="2" borderId="3"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left" vertical="center" wrapText="1"/>
      <protection locked="0"/>
    </xf>
    <xf numFmtId="0" fontId="8" fillId="3" borderId="14"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3" xfId="5" applyFont="1" applyFill="1" applyBorder="1" applyAlignment="1" applyProtection="1">
      <alignment horizontal="center" vertical="center"/>
      <protection locked="0"/>
    </xf>
    <xf numFmtId="0" fontId="8" fillId="3" borderId="4" xfId="5" applyFont="1" applyFill="1" applyBorder="1" applyAlignment="1" applyProtection="1">
      <alignment horizontal="center" vertical="center"/>
      <protection locked="0"/>
    </xf>
    <xf numFmtId="0" fontId="8" fillId="3" borderId="5" xfId="5" applyFont="1" applyFill="1" applyBorder="1" applyAlignment="1" applyProtection="1">
      <alignment horizontal="center" vertical="center"/>
      <protection locked="0"/>
    </xf>
    <xf numFmtId="0" fontId="9" fillId="6" borderId="14"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8" fillId="3" borderId="14" xfId="5" applyFont="1" applyFill="1" applyBorder="1" applyAlignment="1" applyProtection="1">
      <alignment horizontal="center" vertical="center" wrapText="1"/>
      <protection locked="0"/>
    </xf>
    <xf numFmtId="0" fontId="8" fillId="3" borderId="15" xfId="5" applyFont="1" applyFill="1" applyBorder="1" applyAlignment="1" applyProtection="1">
      <alignment horizontal="center" vertical="center" wrapText="1"/>
      <protection locked="0"/>
    </xf>
    <xf numFmtId="164" fontId="8" fillId="3" borderId="14" xfId="5" applyNumberFormat="1" applyFont="1" applyFill="1" applyBorder="1" applyAlignment="1" applyProtection="1">
      <alignment horizontal="center" vertical="center" wrapText="1"/>
      <protection locked="0"/>
    </xf>
    <xf numFmtId="164" fontId="8" fillId="3" borderId="15" xfId="5" applyNumberFormat="1" applyFont="1" applyFill="1" applyBorder="1" applyAlignment="1" applyProtection="1">
      <alignment horizontal="center" vertical="center" wrapText="1"/>
      <protection locked="0"/>
    </xf>
    <xf numFmtId="9" fontId="8" fillId="3" borderId="14" xfId="3" applyFont="1" applyFill="1" applyBorder="1" applyAlignment="1" applyProtection="1">
      <alignment horizontal="center" vertical="center" wrapText="1"/>
      <protection locked="0"/>
    </xf>
    <xf numFmtId="9" fontId="8" fillId="3" borderId="15" xfId="3"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15" xfId="0" applyFont="1" applyFill="1" applyBorder="1" applyAlignment="1" applyProtection="1">
      <alignment horizontal="center" vertical="center" wrapText="1"/>
      <protection locked="0"/>
    </xf>
    <xf numFmtId="0" fontId="10" fillId="4" borderId="14" xfId="0" applyFont="1" applyFill="1" applyBorder="1" applyAlignment="1" applyProtection="1">
      <alignment horizontal="center" vertical="center" wrapText="1"/>
      <protection locked="0"/>
    </xf>
    <xf numFmtId="0" fontId="10" fillId="4" borderId="15" xfId="0" applyFont="1" applyFill="1" applyBorder="1" applyAlignment="1" applyProtection="1">
      <alignment horizontal="center" vertical="center" wrapText="1"/>
      <protection locked="0"/>
    </xf>
    <xf numFmtId="0" fontId="8" fillId="4" borderId="1"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center" wrapText="1"/>
      <protection locked="0"/>
    </xf>
    <xf numFmtId="0" fontId="8" fillId="4" borderId="3" xfId="0" applyFont="1" applyFill="1" applyBorder="1" applyAlignment="1" applyProtection="1">
      <alignment horizontal="center" vertical="center" wrapText="1"/>
      <protection locked="0"/>
    </xf>
    <xf numFmtId="0" fontId="8" fillId="4" borderId="4"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1" fontId="11" fillId="7" borderId="14" xfId="0" applyNumberFormat="1" applyFont="1" applyFill="1" applyBorder="1" applyAlignment="1">
      <alignment horizontal="center" vertical="center" wrapText="1" readingOrder="1"/>
    </xf>
    <xf numFmtId="1" fontId="11" fillId="7" borderId="15" xfId="0" applyNumberFormat="1" applyFont="1" applyFill="1" applyBorder="1" applyAlignment="1">
      <alignment horizontal="center" vertical="center" wrapText="1" readingOrder="1"/>
    </xf>
    <xf numFmtId="1" fontId="12" fillId="7" borderId="14" xfId="0" applyNumberFormat="1" applyFont="1" applyFill="1" applyBorder="1" applyAlignment="1">
      <alignment horizontal="center" vertical="center" wrapText="1" readingOrder="1"/>
    </xf>
    <xf numFmtId="1" fontId="12" fillId="7" borderId="15" xfId="0" applyNumberFormat="1" applyFont="1" applyFill="1" applyBorder="1" applyAlignment="1">
      <alignment horizontal="center" vertical="center" wrapText="1" readingOrder="1"/>
    </xf>
    <xf numFmtId="9" fontId="8" fillId="3" borderId="14" xfId="3" applyFont="1" applyFill="1" applyBorder="1" applyAlignment="1" applyProtection="1">
      <alignment horizontal="center" vertical="center"/>
      <protection locked="0"/>
    </xf>
    <xf numFmtId="9" fontId="8" fillId="3" borderId="8" xfId="3" applyFont="1" applyFill="1" applyBorder="1" applyAlignment="1" applyProtection="1">
      <alignment horizontal="center" vertical="center"/>
      <protection locked="0"/>
    </xf>
    <xf numFmtId="9" fontId="8" fillId="3" borderId="15" xfId="3" applyFont="1" applyFill="1" applyBorder="1" applyAlignment="1" applyProtection="1">
      <alignment horizontal="center" vertical="center"/>
      <protection locked="0"/>
    </xf>
    <xf numFmtId="9" fontId="8" fillId="3" borderId="1" xfId="0" applyNumberFormat="1" applyFont="1" applyFill="1" applyBorder="1" applyAlignment="1" applyProtection="1">
      <alignment horizontal="center" vertical="center" wrapText="1"/>
      <protection locked="0"/>
    </xf>
    <xf numFmtId="9" fontId="8" fillId="3" borderId="10" xfId="0" applyNumberFormat="1" applyFont="1" applyFill="1" applyBorder="1" applyAlignment="1" applyProtection="1">
      <alignment horizontal="center" vertical="center" wrapText="1"/>
      <protection locked="0"/>
    </xf>
    <xf numFmtId="9" fontId="8" fillId="3" borderId="2" xfId="0" applyNumberFormat="1" applyFont="1" applyFill="1" applyBorder="1" applyAlignment="1" applyProtection="1">
      <alignment horizontal="center" vertical="center" wrapText="1"/>
      <protection locked="0"/>
    </xf>
    <xf numFmtId="9" fontId="8" fillId="3" borderId="11" xfId="0" applyNumberFormat="1" applyFont="1" applyFill="1" applyBorder="1" applyAlignment="1" applyProtection="1">
      <alignment horizontal="center" vertical="center" wrapText="1"/>
      <protection locked="0"/>
    </xf>
    <xf numFmtId="9" fontId="8" fillId="3" borderId="12" xfId="0" applyNumberFormat="1" applyFont="1" applyFill="1" applyBorder="1" applyAlignment="1" applyProtection="1">
      <alignment horizontal="center" vertical="center" wrapText="1"/>
      <protection locked="0"/>
    </xf>
    <xf numFmtId="9" fontId="8" fillId="3" borderId="13" xfId="0" applyNumberFormat="1" applyFont="1" applyFill="1" applyBorder="1" applyAlignment="1" applyProtection="1">
      <alignment horizontal="center" vertical="center" wrapText="1"/>
      <protection locked="0"/>
    </xf>
    <xf numFmtId="0" fontId="13" fillId="8" borderId="14" xfId="0" applyFont="1" applyFill="1" applyBorder="1" applyAlignment="1" applyProtection="1">
      <alignment horizontal="center" vertical="center" wrapText="1"/>
      <protection locked="0"/>
    </xf>
    <xf numFmtId="0" fontId="13" fillId="8" borderId="15" xfId="0" applyFont="1" applyFill="1" applyBorder="1" applyAlignment="1" applyProtection="1">
      <alignment horizontal="center" vertical="center" wrapText="1"/>
      <protection locked="0"/>
    </xf>
    <xf numFmtId="0" fontId="13" fillId="8" borderId="1" xfId="0" applyFont="1" applyFill="1" applyBorder="1" applyAlignment="1" applyProtection="1">
      <alignment horizontal="center" vertical="center" wrapText="1"/>
      <protection locked="0"/>
    </xf>
    <xf numFmtId="0" fontId="13" fillId="8" borderId="11" xfId="0" applyFont="1" applyFill="1" applyBorder="1" applyAlignment="1" applyProtection="1">
      <alignment horizontal="center" vertical="center" wrapText="1"/>
      <protection locked="0"/>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14" fillId="12" borderId="14" xfId="0" applyFont="1" applyFill="1" applyBorder="1" applyAlignment="1" applyProtection="1">
      <alignment horizontal="center" vertical="center" wrapText="1"/>
      <protection locked="0"/>
    </xf>
    <xf numFmtId="0" fontId="14" fillId="12" borderId="8" xfId="0" applyFont="1" applyFill="1" applyBorder="1" applyAlignment="1" applyProtection="1">
      <alignment horizontal="center" vertical="center" wrapText="1"/>
      <protection locked="0"/>
    </xf>
    <xf numFmtId="0" fontId="14" fillId="12" borderId="15" xfId="0" applyFont="1" applyFill="1" applyBorder="1" applyAlignment="1" applyProtection="1">
      <alignment horizontal="center" vertical="center" wrapText="1"/>
      <protection locked="0"/>
    </xf>
    <xf numFmtId="9" fontId="14" fillId="12" borderId="14" xfId="0" applyNumberFormat="1" applyFont="1" applyFill="1" applyBorder="1" applyAlignment="1" applyProtection="1">
      <alignment horizontal="center" vertical="center" wrapText="1"/>
      <protection locked="0"/>
    </xf>
    <xf numFmtId="9" fontId="14" fillId="12" borderId="8" xfId="0" applyNumberFormat="1" applyFont="1" applyFill="1" applyBorder="1" applyAlignment="1" applyProtection="1">
      <alignment horizontal="center" vertical="center" wrapText="1"/>
      <protection locked="0"/>
    </xf>
    <xf numFmtId="0" fontId="8" fillId="9" borderId="3" xfId="0" applyFont="1" applyFill="1" applyBorder="1" applyAlignment="1" applyProtection="1">
      <alignment horizontal="center" vertical="center" wrapText="1"/>
      <protection locked="0"/>
    </xf>
    <xf numFmtId="0" fontId="8" fillId="9" borderId="4" xfId="0" applyFont="1" applyFill="1" applyBorder="1" applyAlignment="1" applyProtection="1">
      <alignment horizontal="center" vertical="center" wrapText="1"/>
      <protection locked="0"/>
    </xf>
    <xf numFmtId="0" fontId="8" fillId="9" borderId="5" xfId="0" applyFont="1" applyFill="1" applyBorder="1" applyAlignment="1" applyProtection="1">
      <alignment horizontal="center" vertical="center" wrapText="1"/>
      <protection locked="0"/>
    </xf>
    <xf numFmtId="0" fontId="8" fillId="10" borderId="3" xfId="0" applyFont="1" applyFill="1" applyBorder="1" applyAlignment="1" applyProtection="1">
      <alignment horizontal="center" vertical="center" wrapText="1"/>
      <protection locked="0"/>
    </xf>
    <xf numFmtId="0" fontId="8" fillId="10" borderId="4" xfId="0" applyFont="1" applyFill="1" applyBorder="1" applyAlignment="1" applyProtection="1">
      <alignment horizontal="center" vertical="center" wrapText="1"/>
      <protection locked="0"/>
    </xf>
    <xf numFmtId="0" fontId="8" fillId="10" borderId="5" xfId="0" applyFont="1" applyFill="1" applyBorder="1" applyAlignment="1" applyProtection="1">
      <alignment horizontal="center" vertical="center" wrapText="1"/>
      <protection locked="0"/>
    </xf>
    <xf numFmtId="0" fontId="8" fillId="11" borderId="3" xfId="0" applyFont="1" applyFill="1" applyBorder="1" applyAlignment="1" applyProtection="1">
      <alignment horizontal="center" vertical="center" wrapText="1"/>
      <protection locked="0"/>
    </xf>
    <xf numFmtId="0" fontId="8" fillId="11" borderId="4" xfId="0" applyFont="1" applyFill="1" applyBorder="1" applyAlignment="1" applyProtection="1">
      <alignment horizontal="center" vertical="center" wrapText="1"/>
      <protection locked="0"/>
    </xf>
    <xf numFmtId="0" fontId="8" fillId="11" borderId="5"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center" vertical="center" wrapText="1"/>
      <protection locked="0"/>
    </xf>
    <xf numFmtId="0" fontId="8" fillId="6" borderId="10" xfId="0" applyFont="1" applyFill="1" applyBorder="1" applyAlignment="1" applyProtection="1">
      <alignment horizontal="center" vertical="center" wrapText="1"/>
      <protection locked="0"/>
    </xf>
    <xf numFmtId="0" fontId="8" fillId="6" borderId="2" xfId="0" applyFont="1" applyFill="1" applyBorder="1" applyAlignment="1" applyProtection="1">
      <alignment horizontal="center" vertical="center" wrapText="1"/>
      <protection locked="0"/>
    </xf>
    <xf numFmtId="0" fontId="14" fillId="12" borderId="14" xfId="0" applyFont="1" applyFill="1" applyBorder="1" applyAlignment="1" applyProtection="1">
      <alignment horizontal="center" vertical="center"/>
      <protection locked="0"/>
    </xf>
    <xf numFmtId="0" fontId="14" fillId="12" borderId="8" xfId="0" applyFont="1" applyFill="1" applyBorder="1" applyAlignment="1" applyProtection="1">
      <alignment horizontal="center" vertical="center"/>
      <protection locked="0"/>
    </xf>
    <xf numFmtId="0" fontId="14" fillId="12" borderId="14" xfId="5" applyFont="1" applyFill="1" applyBorder="1" applyAlignment="1" applyProtection="1">
      <alignment horizontal="center" vertical="center" wrapText="1"/>
      <protection locked="0"/>
    </xf>
    <xf numFmtId="0" fontId="14" fillId="12" borderId="8" xfId="5" applyFont="1" applyFill="1" applyBorder="1" applyAlignment="1" applyProtection="1">
      <alignment horizontal="center" vertical="center" wrapText="1"/>
      <protection locked="0"/>
    </xf>
    <xf numFmtId="0" fontId="14" fillId="12" borderId="15" xfId="5" applyFont="1" applyFill="1" applyBorder="1" applyAlignment="1" applyProtection="1">
      <alignment horizontal="center" vertical="center" wrapText="1"/>
      <protection locked="0"/>
    </xf>
    <xf numFmtId="9" fontId="6" fillId="12" borderId="14" xfId="3" applyFont="1" applyFill="1" applyBorder="1" applyAlignment="1" applyProtection="1">
      <alignment horizontal="center" vertical="center" wrapText="1"/>
      <protection locked="0"/>
    </xf>
    <xf numFmtId="9" fontId="6" fillId="12" borderId="8" xfId="3" applyFont="1" applyFill="1" applyBorder="1" applyAlignment="1" applyProtection="1">
      <alignment horizontal="center" vertical="center" wrapText="1"/>
      <protection locked="0"/>
    </xf>
    <xf numFmtId="9" fontId="6" fillId="12" borderId="15" xfId="3" applyFont="1" applyFill="1" applyBorder="1" applyAlignment="1" applyProtection="1">
      <alignment horizontal="center" vertical="center" wrapText="1"/>
      <protection locked="0"/>
    </xf>
    <xf numFmtId="166" fontId="14" fillId="12" borderId="14" xfId="0" applyNumberFormat="1" applyFont="1" applyFill="1" applyBorder="1" applyAlignment="1" applyProtection="1">
      <alignment horizontal="center" vertical="center" wrapText="1"/>
      <protection locked="0"/>
    </xf>
    <xf numFmtId="166" fontId="14" fillId="12" borderId="8" xfId="0" applyNumberFormat="1" applyFont="1" applyFill="1" applyBorder="1" applyAlignment="1" applyProtection="1">
      <alignment horizontal="center" vertical="center" wrapText="1"/>
      <protection locked="0"/>
    </xf>
    <xf numFmtId="166" fontId="14" fillId="12" borderId="15" xfId="0" applyNumberFormat="1" applyFont="1" applyFill="1" applyBorder="1" applyAlignment="1" applyProtection="1">
      <alignment horizontal="center" vertical="center" wrapText="1"/>
      <protection locked="0"/>
    </xf>
    <xf numFmtId="9" fontId="14" fillId="12" borderId="14" xfId="3" applyFont="1" applyFill="1" applyBorder="1" applyAlignment="1" applyProtection="1">
      <alignment vertical="center" wrapText="1"/>
      <protection locked="0"/>
    </xf>
    <xf numFmtId="9" fontId="14" fillId="12" borderId="15" xfId="3" applyFont="1" applyFill="1" applyBorder="1" applyAlignment="1" applyProtection="1">
      <alignment vertical="center" wrapText="1"/>
      <protection locked="0"/>
    </xf>
    <xf numFmtId="9" fontId="6" fillId="12" borderId="14" xfId="0" applyNumberFormat="1" applyFont="1" applyFill="1" applyBorder="1" applyAlignment="1" applyProtection="1">
      <alignment horizontal="center" vertical="center" wrapText="1"/>
      <protection locked="0"/>
    </xf>
    <xf numFmtId="9" fontId="6" fillId="12" borderId="15" xfId="0" applyNumberFormat="1" applyFont="1" applyFill="1" applyBorder="1" applyAlignment="1" applyProtection="1">
      <alignment horizontal="center" vertical="center" wrapText="1"/>
      <protection locked="0"/>
    </xf>
    <xf numFmtId="9" fontId="14" fillId="12" borderId="14" xfId="3" applyFont="1" applyFill="1" applyBorder="1" applyAlignment="1" applyProtection="1">
      <alignment horizontal="left" vertical="center" wrapText="1"/>
      <protection locked="0"/>
    </xf>
    <xf numFmtId="9" fontId="14" fillId="12" borderId="8" xfId="3" applyFont="1" applyFill="1" applyBorder="1" applyAlignment="1" applyProtection="1">
      <alignment horizontal="left" vertical="center" wrapText="1"/>
      <protection locked="0"/>
    </xf>
    <xf numFmtId="9" fontId="14" fillId="12" borderId="15" xfId="3" applyFont="1" applyFill="1" applyBorder="1" applyAlignment="1" applyProtection="1">
      <alignment horizontal="left" vertical="center" wrapText="1"/>
      <protection locked="0"/>
    </xf>
    <xf numFmtId="0" fontId="15" fillId="12" borderId="14" xfId="0" applyFont="1" applyFill="1" applyBorder="1" applyAlignment="1">
      <alignment horizontal="center" vertical="center" wrapText="1"/>
    </xf>
    <xf numFmtId="0" fontId="15" fillId="12" borderId="8" xfId="0" applyFont="1" applyFill="1" applyBorder="1" applyAlignment="1">
      <alignment horizontal="center" vertical="center" wrapText="1"/>
    </xf>
    <xf numFmtId="0" fontId="15" fillId="12" borderId="15" xfId="0" applyFont="1" applyFill="1" applyBorder="1" applyAlignment="1">
      <alignment horizontal="center" vertical="center" wrapText="1"/>
    </xf>
    <xf numFmtId="0" fontId="16" fillId="12" borderId="14" xfId="0" applyFont="1" applyFill="1" applyBorder="1" applyAlignment="1">
      <alignment horizontal="center" vertical="center"/>
    </xf>
    <xf numFmtId="0" fontId="17" fillId="12" borderId="8" xfId="0" applyFont="1" applyFill="1" applyBorder="1" applyAlignment="1">
      <alignment horizontal="center" vertical="center"/>
    </xf>
    <xf numFmtId="0" fontId="17" fillId="12" borderId="15" xfId="0" applyFont="1" applyFill="1" applyBorder="1" applyAlignment="1">
      <alignment horizontal="center" vertical="center"/>
    </xf>
    <xf numFmtId="9" fontId="18" fillId="13" borderId="8" xfId="3" applyFont="1" applyFill="1" applyBorder="1" applyAlignment="1">
      <alignment horizontal="center" vertical="center" wrapText="1"/>
    </xf>
    <xf numFmtId="0" fontId="18" fillId="13" borderId="8" xfId="0" applyFont="1" applyFill="1" applyBorder="1" applyAlignment="1">
      <alignment horizontal="center" vertical="center" wrapText="1"/>
    </xf>
    <xf numFmtId="0" fontId="14" fillId="13" borderId="8" xfId="0" applyFont="1" applyFill="1" applyBorder="1" applyAlignment="1" applyProtection="1">
      <alignment horizontal="center" vertical="center" wrapText="1"/>
      <protection locked="0"/>
    </xf>
    <xf numFmtId="0" fontId="18" fillId="13" borderId="14" xfId="0" applyFont="1" applyFill="1" applyBorder="1" applyAlignment="1">
      <alignment horizontal="center" vertical="center" wrapText="1"/>
    </xf>
    <xf numFmtId="0" fontId="14" fillId="13" borderId="8" xfId="0" applyFont="1" applyFill="1" applyBorder="1" applyAlignment="1" applyProtection="1">
      <alignment horizontal="center" vertical="center"/>
      <protection locked="0"/>
    </xf>
    <xf numFmtId="0" fontId="14" fillId="13" borderId="14" xfId="5" applyFont="1" applyFill="1" applyBorder="1" applyAlignment="1" applyProtection="1">
      <alignment horizontal="center" vertical="center" wrapText="1"/>
      <protection locked="0"/>
    </xf>
    <xf numFmtId="0" fontId="14" fillId="13" borderId="8" xfId="5" applyFont="1" applyFill="1" applyBorder="1" applyAlignment="1" applyProtection="1">
      <alignment horizontal="center" vertical="center" wrapText="1"/>
      <protection locked="0"/>
    </xf>
    <xf numFmtId="9" fontId="14" fillId="13" borderId="14" xfId="3" applyFont="1" applyFill="1" applyBorder="1" applyAlignment="1" applyProtection="1">
      <alignment horizontal="center" vertical="center" wrapText="1"/>
      <protection locked="0"/>
    </xf>
    <xf numFmtId="9" fontId="14" fillId="13" borderId="8" xfId="3" applyFont="1" applyFill="1" applyBorder="1" applyAlignment="1" applyProtection="1">
      <alignment horizontal="center" vertical="center" wrapText="1"/>
      <protection locked="0"/>
    </xf>
    <xf numFmtId="0" fontId="14" fillId="13" borderId="14" xfId="0" applyFont="1" applyFill="1" applyBorder="1" applyAlignment="1" applyProtection="1">
      <alignment horizontal="center" vertical="center" wrapText="1"/>
      <protection locked="0"/>
    </xf>
    <xf numFmtId="0" fontId="19" fillId="13" borderId="3" xfId="0" applyFont="1" applyFill="1" applyBorder="1" applyAlignment="1" applyProtection="1">
      <alignment horizontal="center"/>
      <protection locked="0"/>
    </xf>
    <xf numFmtId="0" fontId="19" fillId="13" borderId="4" xfId="0" applyFont="1" applyFill="1" applyBorder="1" applyAlignment="1" applyProtection="1">
      <alignment horizontal="center"/>
      <protection locked="0"/>
    </xf>
    <xf numFmtId="0" fontId="19" fillId="13" borderId="5" xfId="0" applyFont="1" applyFill="1" applyBorder="1" applyAlignment="1" applyProtection="1">
      <alignment horizontal="center"/>
      <protection locked="0"/>
    </xf>
    <xf numFmtId="171" fontId="14" fillId="13" borderId="14" xfId="7" applyNumberFormat="1" applyFont="1" applyFill="1" applyBorder="1" applyAlignment="1" applyProtection="1">
      <alignment horizontal="center" vertical="center"/>
      <protection locked="0"/>
    </xf>
    <xf numFmtId="171" fontId="14" fillId="13" borderId="8" xfId="7" applyNumberFormat="1" applyFont="1" applyFill="1" applyBorder="1" applyAlignment="1" applyProtection="1">
      <alignment horizontal="center" vertical="center"/>
      <protection locked="0"/>
    </xf>
    <xf numFmtId="0" fontId="19" fillId="13" borderId="14" xfId="0" applyFont="1" applyFill="1" applyBorder="1" applyAlignment="1" applyProtection="1">
      <alignment horizontal="center" vertical="center" wrapText="1"/>
      <protection locked="0"/>
    </xf>
    <xf numFmtId="0" fontId="19" fillId="13" borderId="8" xfId="0" applyFont="1" applyFill="1" applyBorder="1" applyAlignment="1" applyProtection="1">
      <alignment horizontal="center" vertical="center" wrapText="1"/>
      <protection locked="0"/>
    </xf>
    <xf numFmtId="1" fontId="14" fillId="13" borderId="14" xfId="0" applyNumberFormat="1" applyFont="1" applyFill="1" applyBorder="1" applyAlignment="1" applyProtection="1">
      <alignment horizontal="center" vertical="center" wrapText="1"/>
      <protection locked="0"/>
    </xf>
    <xf numFmtId="1" fontId="14" fillId="13" borderId="8" xfId="0" applyNumberFormat="1" applyFont="1" applyFill="1" applyBorder="1" applyAlignment="1" applyProtection="1">
      <alignment horizontal="center" vertical="center" wrapText="1"/>
      <protection locked="0"/>
    </xf>
    <xf numFmtId="168" fontId="14" fillId="13" borderId="14" xfId="0" applyNumberFormat="1" applyFont="1" applyFill="1" applyBorder="1" applyAlignment="1" applyProtection="1">
      <alignment horizontal="center" vertical="center" wrapText="1"/>
      <protection locked="0"/>
    </xf>
    <xf numFmtId="168" fontId="14" fillId="13" borderId="8" xfId="0" applyNumberFormat="1" applyFont="1" applyFill="1" applyBorder="1" applyAlignment="1" applyProtection="1">
      <alignment horizontal="center" vertical="center" wrapText="1"/>
      <protection locked="0"/>
    </xf>
    <xf numFmtId="0" fontId="14" fillId="13" borderId="14" xfId="0" quotePrefix="1" applyFont="1" applyFill="1" applyBorder="1" applyAlignment="1" applyProtection="1">
      <alignment horizontal="center" vertical="center" wrapText="1"/>
      <protection locked="0"/>
    </xf>
    <xf numFmtId="0" fontId="14" fillId="13" borderId="8" xfId="0" quotePrefix="1" applyFont="1" applyFill="1" applyBorder="1" applyAlignment="1" applyProtection="1">
      <alignment horizontal="center" vertical="center" wrapText="1"/>
      <protection locked="0"/>
    </xf>
    <xf numFmtId="166" fontId="14" fillId="13" borderId="14" xfId="0" applyNumberFormat="1" applyFont="1" applyFill="1" applyBorder="1" applyAlignment="1" applyProtection="1">
      <alignment horizontal="center" vertical="center" wrapText="1"/>
      <protection locked="0"/>
    </xf>
    <xf numFmtId="166" fontId="14" fillId="13" borderId="8" xfId="0" applyNumberFormat="1" applyFont="1" applyFill="1" applyBorder="1" applyAlignment="1" applyProtection="1">
      <alignment horizontal="center" vertical="center" wrapText="1"/>
      <protection locked="0"/>
    </xf>
    <xf numFmtId="166" fontId="6" fillId="13" borderId="14" xfId="0" applyNumberFormat="1" applyFont="1" applyFill="1" applyBorder="1" applyAlignment="1" applyProtection="1">
      <alignment horizontal="center" vertical="center" wrapText="1"/>
      <protection locked="0"/>
    </xf>
    <xf numFmtId="166" fontId="6" fillId="13" borderId="8" xfId="0" applyNumberFormat="1" applyFont="1" applyFill="1" applyBorder="1" applyAlignment="1" applyProtection="1">
      <alignment horizontal="center" vertical="center" wrapText="1"/>
      <protection locked="0"/>
    </xf>
    <xf numFmtId="10" fontId="14" fillId="12" borderId="14" xfId="3" applyNumberFormat="1" applyFont="1" applyFill="1" applyBorder="1" applyAlignment="1" applyProtection="1">
      <alignment horizontal="center" vertical="center" wrapText="1"/>
      <protection locked="0"/>
    </xf>
    <xf numFmtId="10" fontId="14" fillId="12" borderId="8" xfId="3" applyNumberFormat="1" applyFont="1" applyFill="1" applyBorder="1" applyAlignment="1" applyProtection="1">
      <alignment horizontal="center" vertical="center" wrapText="1"/>
      <protection locked="0"/>
    </xf>
    <xf numFmtId="10" fontId="14" fillId="12" borderId="15" xfId="3" applyNumberFormat="1" applyFont="1" applyFill="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169" fontId="14" fillId="13" borderId="1" xfId="0" applyNumberFormat="1" applyFont="1" applyFill="1" applyBorder="1" applyAlignment="1" applyProtection="1">
      <alignment horizontal="center" vertical="center" wrapText="1"/>
      <protection locked="0"/>
    </xf>
    <xf numFmtId="169" fontId="14" fillId="13" borderId="9" xfId="0" applyNumberFormat="1" applyFont="1" applyFill="1" applyBorder="1" applyAlignment="1" applyProtection="1">
      <alignment horizontal="center" vertical="center" wrapText="1"/>
      <protection locked="0"/>
    </xf>
    <xf numFmtId="10" fontId="6" fillId="12" borderId="14" xfId="3" applyNumberFormat="1" applyFont="1" applyFill="1" applyBorder="1" applyAlignment="1" applyProtection="1">
      <alignment horizontal="center" vertical="center" wrapText="1"/>
      <protection locked="0"/>
    </xf>
    <xf numFmtId="10" fontId="6" fillId="12" borderId="8" xfId="3" applyNumberFormat="1" applyFont="1" applyFill="1" applyBorder="1" applyAlignment="1" applyProtection="1">
      <alignment horizontal="center" vertical="center" wrapText="1"/>
      <protection locked="0"/>
    </xf>
    <xf numFmtId="10" fontId="6" fillId="12" borderId="15" xfId="3" applyNumberFormat="1" applyFont="1" applyFill="1" applyBorder="1" applyAlignment="1" applyProtection="1">
      <alignment horizontal="center" vertical="center" wrapText="1"/>
      <protection locked="0"/>
    </xf>
    <xf numFmtId="170" fontId="14" fillId="12" borderId="14" xfId="7" applyFont="1" applyFill="1" applyBorder="1" applyAlignment="1" applyProtection="1">
      <alignment horizontal="center" vertical="center"/>
      <protection locked="0"/>
    </xf>
    <xf numFmtId="170" fontId="14" fillId="12" borderId="8" xfId="7" applyFont="1" applyFill="1" applyBorder="1" applyAlignment="1" applyProtection="1">
      <alignment horizontal="center" vertical="center"/>
      <protection locked="0"/>
    </xf>
    <xf numFmtId="170" fontId="14" fillId="12" borderId="15" xfId="7" applyFont="1" applyFill="1" applyBorder="1" applyAlignment="1" applyProtection="1">
      <alignment horizontal="center" vertical="center"/>
      <protection locked="0"/>
    </xf>
    <xf numFmtId="172" fontId="6" fillId="12" borderId="14" xfId="0" applyNumberFormat="1" applyFont="1" applyFill="1" applyBorder="1" applyAlignment="1" applyProtection="1">
      <alignment horizontal="center" vertical="center" wrapText="1"/>
      <protection locked="0"/>
    </xf>
    <xf numFmtId="172" fontId="6" fillId="12" borderId="8" xfId="0" applyNumberFormat="1" applyFont="1" applyFill="1" applyBorder="1" applyAlignment="1" applyProtection="1">
      <alignment horizontal="center" vertical="center" wrapText="1"/>
      <protection locked="0"/>
    </xf>
    <xf numFmtId="172" fontId="6" fillId="12" borderId="15" xfId="0" applyNumberFormat="1" applyFont="1" applyFill="1" applyBorder="1" applyAlignment="1" applyProtection="1">
      <alignment horizontal="center" vertical="center" wrapText="1"/>
      <protection locked="0"/>
    </xf>
    <xf numFmtId="0" fontId="18" fillId="14" borderId="14" xfId="0" applyFont="1" applyFill="1" applyBorder="1" applyAlignment="1">
      <alignment horizontal="center" vertical="center" wrapText="1"/>
    </xf>
    <xf numFmtId="0" fontId="18" fillId="14" borderId="8" xfId="0" applyFont="1" applyFill="1" applyBorder="1" applyAlignment="1">
      <alignment horizontal="center" vertical="center" wrapText="1"/>
    </xf>
    <xf numFmtId="0" fontId="18" fillId="14" borderId="15" xfId="0" applyFont="1" applyFill="1" applyBorder="1" applyAlignment="1">
      <alignment horizontal="center" vertical="center" wrapText="1"/>
    </xf>
    <xf numFmtId="10" fontId="18" fillId="14" borderId="14" xfId="3" applyNumberFormat="1" applyFont="1" applyFill="1" applyBorder="1" applyAlignment="1">
      <alignment horizontal="center" vertical="center" wrapText="1"/>
    </xf>
    <xf numFmtId="10" fontId="18" fillId="14" borderId="8" xfId="3" applyNumberFormat="1" applyFont="1" applyFill="1" applyBorder="1" applyAlignment="1">
      <alignment horizontal="center" vertical="center" wrapText="1"/>
    </xf>
    <xf numFmtId="9" fontId="18" fillId="14" borderId="14" xfId="3" applyFont="1" applyFill="1" applyBorder="1" applyAlignment="1">
      <alignment horizontal="center" vertical="center" wrapText="1"/>
    </xf>
    <xf numFmtId="9" fontId="18" fillId="14" borderId="8" xfId="3" applyFont="1" applyFill="1" applyBorder="1" applyAlignment="1">
      <alignment horizontal="center" vertical="center" wrapText="1"/>
    </xf>
    <xf numFmtId="0" fontId="14" fillId="14" borderId="14" xfId="0" applyFont="1" applyFill="1" applyBorder="1" applyAlignment="1" applyProtection="1">
      <alignment horizontal="left" vertical="center" wrapText="1"/>
      <protection locked="0"/>
    </xf>
    <xf numFmtId="0" fontId="14" fillId="14" borderId="8" xfId="0" applyFont="1" applyFill="1" applyBorder="1" applyAlignment="1" applyProtection="1">
      <alignment horizontal="left" vertical="center" wrapText="1"/>
      <protection locked="0"/>
    </xf>
    <xf numFmtId="0" fontId="14" fillId="14" borderId="14" xfId="0" applyFont="1" applyFill="1" applyBorder="1" applyAlignment="1" applyProtection="1">
      <alignment horizontal="center" vertical="center"/>
      <protection locked="0"/>
    </xf>
    <xf numFmtId="0" fontId="14" fillId="14" borderId="8" xfId="0" applyFont="1" applyFill="1" applyBorder="1" applyAlignment="1" applyProtection="1">
      <alignment horizontal="center" vertical="center"/>
      <protection locked="0"/>
    </xf>
    <xf numFmtId="0" fontId="15" fillId="14" borderId="14" xfId="0" applyFont="1" applyFill="1" applyBorder="1" applyAlignment="1" applyProtection="1">
      <alignment horizontal="center" vertical="center" wrapText="1"/>
      <protection locked="0"/>
    </xf>
    <xf numFmtId="0" fontId="15" fillId="14" borderId="8" xfId="0" applyFont="1" applyFill="1" applyBorder="1" applyAlignment="1" applyProtection="1">
      <alignment horizontal="center" vertical="center" wrapText="1"/>
      <protection locked="0"/>
    </xf>
    <xf numFmtId="0" fontId="15" fillId="14" borderId="15" xfId="0" applyFont="1" applyFill="1" applyBorder="1" applyAlignment="1" applyProtection="1">
      <alignment horizontal="center" vertical="center" wrapText="1"/>
      <protection locked="0"/>
    </xf>
    <xf numFmtId="0" fontId="15" fillId="14" borderId="14" xfId="5" applyFont="1" applyFill="1" applyBorder="1" applyAlignment="1" applyProtection="1">
      <alignment horizontal="center" vertical="center" wrapText="1"/>
      <protection locked="0"/>
    </xf>
    <xf numFmtId="0" fontId="15" fillId="14" borderId="8" xfId="5" applyFont="1" applyFill="1" applyBorder="1" applyAlignment="1" applyProtection="1">
      <alignment horizontal="center" vertical="center" wrapText="1"/>
      <protection locked="0"/>
    </xf>
    <xf numFmtId="164" fontId="14" fillId="14" borderId="14" xfId="5" applyNumberFormat="1" applyFont="1" applyFill="1" applyBorder="1" applyAlignment="1" applyProtection="1">
      <alignment horizontal="center" vertical="center" wrapText="1"/>
      <protection locked="0"/>
    </xf>
    <xf numFmtId="164" fontId="14" fillId="14" borderId="8" xfId="5" applyNumberFormat="1" applyFont="1" applyFill="1" applyBorder="1" applyAlignment="1" applyProtection="1">
      <alignment horizontal="center" vertical="center" wrapText="1"/>
      <protection locked="0"/>
    </xf>
    <xf numFmtId="9" fontId="14" fillId="14" borderId="14" xfId="3" applyFont="1" applyFill="1" applyBorder="1" applyAlignment="1" applyProtection="1">
      <alignment horizontal="center" vertical="center" wrapText="1"/>
      <protection locked="0"/>
    </xf>
    <xf numFmtId="9" fontId="14" fillId="14" borderId="8" xfId="3" applyFont="1" applyFill="1" applyBorder="1" applyAlignment="1" applyProtection="1">
      <alignment horizontal="center" vertical="center" wrapText="1"/>
      <protection locked="0"/>
    </xf>
    <xf numFmtId="9" fontId="14" fillId="14" borderId="15" xfId="3" applyFont="1" applyFill="1" applyBorder="1" applyAlignment="1" applyProtection="1">
      <alignment horizontal="center" vertical="center" wrapText="1"/>
      <protection locked="0"/>
    </xf>
    <xf numFmtId="168" fontId="6" fillId="14" borderId="14" xfId="0" applyNumberFormat="1" applyFont="1" applyFill="1" applyBorder="1" applyAlignment="1" applyProtection="1">
      <alignment horizontal="center" vertical="center" wrapText="1"/>
      <protection locked="0"/>
    </xf>
    <xf numFmtId="168" fontId="6" fillId="14" borderId="8" xfId="0" applyNumberFormat="1" applyFont="1" applyFill="1" applyBorder="1" applyAlignment="1" applyProtection="1">
      <alignment horizontal="center" vertical="center" wrapText="1"/>
      <protection locked="0"/>
    </xf>
    <xf numFmtId="169" fontId="14" fillId="14" borderId="14" xfId="0" applyNumberFormat="1" applyFont="1" applyFill="1" applyBorder="1" applyAlignment="1" applyProtection="1">
      <alignment horizontal="center" vertical="center" wrapText="1"/>
      <protection locked="0"/>
    </xf>
    <xf numFmtId="169" fontId="14" fillId="14" borderId="8" xfId="0" applyNumberFormat="1" applyFont="1" applyFill="1" applyBorder="1" applyAlignment="1" applyProtection="1">
      <alignment horizontal="center" vertical="center" wrapText="1"/>
      <protection locked="0"/>
    </xf>
    <xf numFmtId="169" fontId="14" fillId="14" borderId="15" xfId="0" applyNumberFormat="1" applyFont="1" applyFill="1" applyBorder="1" applyAlignment="1" applyProtection="1">
      <alignment horizontal="center" vertical="center" wrapText="1"/>
      <protection locked="0"/>
    </xf>
    <xf numFmtId="0" fontId="14" fillId="14" borderId="3" xfId="0" applyFont="1" applyFill="1" applyBorder="1" applyAlignment="1" applyProtection="1">
      <alignment horizontal="center"/>
      <protection locked="0"/>
    </xf>
    <xf numFmtId="0" fontId="14" fillId="14" borderId="4" xfId="0" applyFont="1" applyFill="1" applyBorder="1" applyAlignment="1" applyProtection="1">
      <alignment horizontal="center"/>
      <protection locked="0"/>
    </xf>
    <xf numFmtId="0" fontId="14" fillId="14" borderId="5" xfId="0" applyFont="1" applyFill="1" applyBorder="1" applyAlignment="1" applyProtection="1">
      <alignment horizontal="center"/>
      <protection locked="0"/>
    </xf>
    <xf numFmtId="1" fontId="14" fillId="14" borderId="14" xfId="0" applyNumberFormat="1" applyFont="1" applyFill="1" applyBorder="1" applyAlignment="1" applyProtection="1">
      <alignment horizontal="center" vertical="center" wrapText="1"/>
      <protection locked="0"/>
    </xf>
    <xf numFmtId="1" fontId="14" fillId="14" borderId="8" xfId="0" applyNumberFormat="1" applyFont="1" applyFill="1" applyBorder="1" applyAlignment="1" applyProtection="1">
      <alignment horizontal="center" vertical="center" wrapText="1"/>
      <protection locked="0"/>
    </xf>
    <xf numFmtId="1" fontId="14" fillId="14" borderId="15" xfId="0" applyNumberFormat="1" applyFont="1" applyFill="1" applyBorder="1" applyAlignment="1" applyProtection="1">
      <alignment horizontal="center" vertical="center" wrapText="1"/>
      <protection locked="0"/>
    </xf>
    <xf numFmtId="0" fontId="20" fillId="14" borderId="14" xfId="0" quotePrefix="1" applyFont="1" applyFill="1" applyBorder="1" applyAlignment="1">
      <alignment vertical="center" wrapText="1"/>
    </xf>
    <xf numFmtId="0" fontId="20" fillId="14" borderId="15" xfId="0" quotePrefix="1" applyFont="1" applyFill="1" applyBorder="1" applyAlignment="1">
      <alignment vertical="center" wrapText="1"/>
    </xf>
    <xf numFmtId="172" fontId="6" fillId="14" borderId="14" xfId="0" applyNumberFormat="1" applyFont="1" applyFill="1" applyBorder="1" applyAlignment="1" applyProtection="1">
      <alignment horizontal="center" vertical="center" wrapText="1"/>
      <protection locked="0"/>
    </xf>
    <xf numFmtId="172" fontId="6" fillId="14" borderId="15" xfId="0" applyNumberFormat="1" applyFont="1" applyFill="1" applyBorder="1" applyAlignment="1" applyProtection="1">
      <alignment horizontal="center" vertical="center" wrapText="1"/>
      <protection locked="0"/>
    </xf>
    <xf numFmtId="168" fontId="6" fillId="14" borderId="15" xfId="0" applyNumberFormat="1" applyFont="1" applyFill="1" applyBorder="1" applyAlignment="1" applyProtection="1">
      <alignment horizontal="center" vertical="center" wrapText="1"/>
      <protection locked="0"/>
    </xf>
    <xf numFmtId="172" fontId="6" fillId="14" borderId="8" xfId="0" applyNumberFormat="1" applyFont="1" applyFill="1" applyBorder="1" applyAlignment="1" applyProtection="1">
      <alignment horizontal="center" vertical="center" wrapText="1"/>
      <protection locked="0"/>
    </xf>
    <xf numFmtId="42" fontId="14" fillId="14" borderId="14" xfId="2" applyFont="1" applyFill="1" applyBorder="1" applyAlignment="1" applyProtection="1">
      <alignment horizontal="center" vertical="center" wrapText="1"/>
      <protection locked="0"/>
    </xf>
    <xf numFmtId="42" fontId="14" fillId="14" borderId="8" xfId="2" applyFont="1" applyFill="1" applyBorder="1" applyAlignment="1" applyProtection="1">
      <alignment horizontal="center" vertical="center" wrapText="1"/>
      <protection locked="0"/>
    </xf>
    <xf numFmtId="42" fontId="14" fillId="14" borderId="15" xfId="2" applyFont="1" applyFill="1" applyBorder="1" applyAlignment="1" applyProtection="1">
      <alignment horizontal="center" vertical="center" wrapText="1"/>
      <protection locked="0"/>
    </xf>
    <xf numFmtId="10" fontId="18" fillId="14" borderId="15" xfId="3" applyNumberFormat="1" applyFont="1" applyFill="1" applyBorder="1" applyAlignment="1">
      <alignment horizontal="center" vertical="center" wrapText="1"/>
    </xf>
    <xf numFmtId="9" fontId="18" fillId="14" borderId="15" xfId="3" applyFont="1" applyFill="1" applyBorder="1" applyAlignment="1">
      <alignment horizontal="center" vertical="center" wrapText="1"/>
    </xf>
    <xf numFmtId="0" fontId="6" fillId="0" borderId="14" xfId="0" applyFont="1" applyBorder="1" applyAlignment="1" applyProtection="1">
      <alignment horizontal="center" vertical="center" wrapText="1"/>
      <protection locked="0"/>
    </xf>
    <xf numFmtId="0" fontId="20" fillId="14" borderId="14" xfId="0" quotePrefix="1" applyFont="1" applyFill="1" applyBorder="1" applyAlignment="1">
      <alignment horizontal="center" vertical="center" wrapText="1"/>
    </xf>
    <xf numFmtId="0" fontId="20" fillId="14" borderId="8" xfId="0" quotePrefix="1" applyFont="1" applyFill="1" applyBorder="1" applyAlignment="1">
      <alignment horizontal="center" vertical="center" wrapText="1"/>
    </xf>
    <xf numFmtId="0" fontId="20" fillId="14" borderId="15" xfId="0" quotePrefix="1" applyFont="1" applyFill="1" applyBorder="1" applyAlignment="1">
      <alignment horizontal="center" vertical="center" wrapText="1"/>
    </xf>
    <xf numFmtId="10" fontId="14" fillId="14" borderId="8" xfId="3" applyNumberFormat="1" applyFont="1" applyFill="1" applyBorder="1" applyAlignment="1" applyProtection="1">
      <alignment horizontal="center" vertical="center" wrapText="1"/>
      <protection locked="0"/>
    </xf>
    <xf numFmtId="0" fontId="14" fillId="14" borderId="15" xfId="0" applyFont="1" applyFill="1" applyBorder="1" applyAlignment="1" applyProtection="1">
      <alignment horizontal="left" vertical="center" wrapText="1"/>
      <protection locked="0"/>
    </xf>
    <xf numFmtId="0" fontId="14" fillId="14" borderId="15" xfId="0" applyFont="1" applyFill="1" applyBorder="1" applyAlignment="1" applyProtection="1">
      <alignment horizontal="center" vertical="center"/>
      <protection locked="0"/>
    </xf>
    <xf numFmtId="0" fontId="14" fillId="14" borderId="14" xfId="5" applyFont="1" applyFill="1" applyBorder="1" applyAlignment="1" applyProtection="1">
      <alignment horizontal="center" vertical="center" wrapText="1"/>
      <protection locked="0"/>
    </xf>
    <xf numFmtId="0" fontId="14" fillId="14" borderId="8" xfId="5" applyFont="1" applyFill="1" applyBorder="1" applyAlignment="1" applyProtection="1">
      <alignment horizontal="center" vertical="center" wrapText="1"/>
      <protection locked="0"/>
    </xf>
    <xf numFmtId="0" fontId="14" fillId="14" borderId="15" xfId="5" applyFont="1" applyFill="1" applyBorder="1" applyAlignment="1" applyProtection="1">
      <alignment horizontal="center" vertical="center" wrapText="1"/>
      <protection locked="0"/>
    </xf>
    <xf numFmtId="164" fontId="14" fillId="14" borderId="15" xfId="5" applyNumberFormat="1" applyFont="1" applyFill="1" applyBorder="1" applyAlignment="1" applyProtection="1">
      <alignment horizontal="center" vertical="center" wrapText="1"/>
      <protection locked="0"/>
    </xf>
    <xf numFmtId="0" fontId="18" fillId="15" borderId="14" xfId="0" applyFont="1" applyFill="1" applyBorder="1" applyAlignment="1">
      <alignment horizontal="center" vertical="center" wrapText="1"/>
    </xf>
    <xf numFmtId="0" fontId="18" fillId="15" borderId="8" xfId="0" applyFont="1" applyFill="1" applyBorder="1" applyAlignment="1">
      <alignment horizontal="center" vertical="center" wrapText="1"/>
    </xf>
    <xf numFmtId="0" fontId="18" fillId="15" borderId="6" xfId="0" applyFont="1" applyFill="1" applyBorder="1" applyAlignment="1">
      <alignment horizontal="center" vertical="center" wrapText="1"/>
    </xf>
    <xf numFmtId="10" fontId="18" fillId="15" borderId="14" xfId="3" applyNumberFormat="1" applyFont="1" applyFill="1" applyBorder="1" applyAlignment="1">
      <alignment horizontal="center" vertical="center" wrapText="1"/>
    </xf>
    <xf numFmtId="10" fontId="18" fillId="15" borderId="8" xfId="3" applyNumberFormat="1" applyFont="1" applyFill="1" applyBorder="1" applyAlignment="1">
      <alignment horizontal="center" vertical="center" wrapText="1"/>
    </xf>
    <xf numFmtId="10" fontId="18" fillId="15" borderId="15" xfId="3" applyNumberFormat="1" applyFont="1" applyFill="1" applyBorder="1" applyAlignment="1">
      <alignment horizontal="center" vertical="center" wrapText="1"/>
    </xf>
    <xf numFmtId="9" fontId="18" fillId="15" borderId="14" xfId="3" applyFont="1" applyFill="1" applyBorder="1" applyAlignment="1">
      <alignment horizontal="center" vertical="center" wrapText="1"/>
    </xf>
    <xf numFmtId="9" fontId="18" fillId="15" borderId="8" xfId="3" applyFont="1" applyFill="1" applyBorder="1" applyAlignment="1">
      <alignment horizontal="center" vertical="center" wrapText="1"/>
    </xf>
    <xf numFmtId="0" fontId="6" fillId="14" borderId="14" xfId="0" applyFont="1" applyFill="1" applyBorder="1" applyAlignment="1" applyProtection="1">
      <alignment horizontal="center" vertical="center" wrapText="1"/>
      <protection locked="0"/>
    </xf>
    <xf numFmtId="0" fontId="6" fillId="14" borderId="8" xfId="0" applyFont="1" applyFill="1" applyBorder="1" applyAlignment="1" applyProtection="1">
      <alignment horizontal="center" vertical="center" wrapText="1"/>
      <protection locked="0"/>
    </xf>
    <xf numFmtId="0" fontId="6" fillId="14" borderId="15" xfId="0" applyFont="1" applyFill="1" applyBorder="1" applyAlignment="1" applyProtection="1">
      <alignment horizontal="center" vertical="center" wrapText="1"/>
      <protection locked="0"/>
    </xf>
    <xf numFmtId="0" fontId="14" fillId="15" borderId="14" xfId="0" applyFont="1" applyFill="1" applyBorder="1" applyAlignment="1" applyProtection="1">
      <alignment horizontal="center" vertical="center" wrapText="1"/>
      <protection locked="0"/>
    </xf>
    <xf numFmtId="0" fontId="14" fillId="15" borderId="8" xfId="0" applyFont="1" applyFill="1" applyBorder="1" applyAlignment="1" applyProtection="1">
      <alignment horizontal="center" vertical="center" wrapText="1"/>
      <protection locked="0"/>
    </xf>
    <xf numFmtId="0" fontId="14" fillId="15" borderId="14" xfId="0" applyFont="1" applyFill="1" applyBorder="1" applyAlignment="1" applyProtection="1">
      <alignment horizontal="left" vertical="center" wrapText="1"/>
      <protection locked="0"/>
    </xf>
    <xf numFmtId="0" fontId="14" fillId="15" borderId="8" xfId="0" applyFont="1" applyFill="1" applyBorder="1" applyAlignment="1" applyProtection="1">
      <alignment horizontal="left" vertical="center" wrapText="1"/>
      <protection locked="0"/>
    </xf>
    <xf numFmtId="0" fontId="14" fillId="15" borderId="15" xfId="0" applyFont="1" applyFill="1" applyBorder="1" applyAlignment="1" applyProtection="1">
      <alignment horizontal="center" vertical="center" wrapText="1"/>
      <protection locked="0"/>
    </xf>
    <xf numFmtId="0" fontId="14" fillId="15" borderId="14" xfId="0" applyFont="1" applyFill="1" applyBorder="1" applyAlignment="1" applyProtection="1">
      <alignment horizontal="center" vertical="center"/>
      <protection locked="0"/>
    </xf>
    <xf numFmtId="0" fontId="14" fillId="15" borderId="8" xfId="0" applyFont="1" applyFill="1" applyBorder="1" applyAlignment="1" applyProtection="1">
      <alignment horizontal="center" vertical="center"/>
      <protection locked="0"/>
    </xf>
    <xf numFmtId="0" fontId="14" fillId="15" borderId="14" xfId="5" applyFont="1" applyFill="1" applyBorder="1" applyAlignment="1" applyProtection="1">
      <alignment horizontal="center" vertical="center" wrapText="1"/>
      <protection locked="0"/>
    </xf>
    <xf numFmtId="0" fontId="14" fillId="15" borderId="8" xfId="5" applyFont="1" applyFill="1" applyBorder="1" applyAlignment="1" applyProtection="1">
      <alignment horizontal="center" vertical="center" wrapText="1"/>
      <protection locked="0"/>
    </xf>
    <xf numFmtId="9" fontId="14" fillId="15" borderId="14" xfId="5" applyNumberFormat="1" applyFont="1" applyFill="1" applyBorder="1" applyAlignment="1" applyProtection="1">
      <alignment horizontal="center" vertical="center" wrapText="1"/>
      <protection locked="0"/>
    </xf>
    <xf numFmtId="167" fontId="14" fillId="15" borderId="14" xfId="3" applyNumberFormat="1" applyFont="1" applyFill="1" applyBorder="1" applyAlignment="1" applyProtection="1">
      <alignment horizontal="center" vertical="center" wrapText="1"/>
      <protection locked="0"/>
    </xf>
    <xf numFmtId="167" fontId="14" fillId="15" borderId="8" xfId="3" applyNumberFormat="1" applyFont="1" applyFill="1" applyBorder="1" applyAlignment="1" applyProtection="1">
      <alignment horizontal="center" vertical="center" wrapText="1"/>
      <protection locked="0"/>
    </xf>
    <xf numFmtId="0" fontId="14" fillId="15" borderId="14" xfId="0" quotePrefix="1" applyFont="1" applyFill="1" applyBorder="1" applyAlignment="1" applyProtection="1">
      <alignment horizontal="center" vertical="center" wrapText="1"/>
      <protection locked="0"/>
    </xf>
    <xf numFmtId="0" fontId="14" fillId="15" borderId="8" xfId="0" quotePrefix="1" applyFont="1" applyFill="1" applyBorder="1" applyAlignment="1" applyProtection="1">
      <alignment horizontal="center" vertical="center" wrapText="1"/>
      <protection locked="0"/>
    </xf>
    <xf numFmtId="0" fontId="14" fillId="15" borderId="15" xfId="0" quotePrefix="1" applyFont="1" applyFill="1" applyBorder="1" applyAlignment="1" applyProtection="1">
      <alignment horizontal="center" vertical="center" wrapText="1"/>
      <protection locked="0"/>
    </xf>
    <xf numFmtId="169" fontId="14" fillId="15" borderId="14" xfId="0" applyNumberFormat="1" applyFont="1" applyFill="1" applyBorder="1" applyAlignment="1" applyProtection="1">
      <alignment horizontal="center" vertical="center" wrapText="1"/>
      <protection locked="0"/>
    </xf>
    <xf numFmtId="169" fontId="14" fillId="15" borderId="8" xfId="0" applyNumberFormat="1" applyFont="1" applyFill="1" applyBorder="1" applyAlignment="1" applyProtection="1">
      <alignment horizontal="center" vertical="center" wrapText="1"/>
      <protection locked="0"/>
    </xf>
    <xf numFmtId="169" fontId="14" fillId="15" borderId="15" xfId="0" applyNumberFormat="1" applyFont="1" applyFill="1" applyBorder="1" applyAlignment="1" applyProtection="1">
      <alignment horizontal="center" vertical="center" wrapText="1"/>
      <protection locked="0"/>
    </xf>
    <xf numFmtId="168" fontId="14" fillId="15" borderId="14" xfId="0" applyNumberFormat="1" applyFont="1" applyFill="1" applyBorder="1" applyAlignment="1" applyProtection="1">
      <alignment horizontal="center" vertical="center" wrapText="1"/>
      <protection locked="0"/>
    </xf>
    <xf numFmtId="168" fontId="14" fillId="15" borderId="8" xfId="0" applyNumberFormat="1" applyFont="1" applyFill="1" applyBorder="1" applyAlignment="1" applyProtection="1">
      <alignment horizontal="center" vertical="center" wrapText="1"/>
      <protection locked="0"/>
    </xf>
    <xf numFmtId="168" fontId="14" fillId="15" borderId="15" xfId="0" applyNumberFormat="1" applyFont="1" applyFill="1" applyBorder="1" applyAlignment="1" applyProtection="1">
      <alignment horizontal="center" vertical="center" wrapText="1"/>
      <protection locked="0"/>
    </xf>
    <xf numFmtId="9" fontId="14" fillId="15" borderId="14" xfId="3" applyFont="1" applyFill="1" applyBorder="1" applyAlignment="1" applyProtection="1">
      <alignment horizontal="center" vertical="center" wrapText="1"/>
      <protection locked="0"/>
    </xf>
    <xf numFmtId="9" fontId="14" fillId="15" borderId="8" xfId="3" applyFont="1" applyFill="1" applyBorder="1" applyAlignment="1" applyProtection="1">
      <alignment horizontal="center" vertical="center" wrapText="1"/>
      <protection locked="0"/>
    </xf>
    <xf numFmtId="9" fontId="14" fillId="15" borderId="15" xfId="3" applyFont="1" applyFill="1" applyBorder="1" applyAlignment="1" applyProtection="1">
      <alignment horizontal="center" vertical="center" wrapText="1"/>
      <protection locked="0"/>
    </xf>
    <xf numFmtId="0" fontId="14" fillId="15" borderId="3" xfId="0" applyFont="1" applyFill="1" applyBorder="1" applyAlignment="1" applyProtection="1">
      <alignment horizontal="center"/>
      <protection locked="0"/>
    </xf>
    <xf numFmtId="0" fontId="14" fillId="15" borderId="4" xfId="0" applyFont="1" applyFill="1" applyBorder="1" applyAlignment="1" applyProtection="1">
      <alignment horizontal="center"/>
      <protection locked="0"/>
    </xf>
    <xf numFmtId="0" fontId="14" fillId="15" borderId="5" xfId="0" applyFont="1" applyFill="1" applyBorder="1" applyAlignment="1" applyProtection="1">
      <alignment horizontal="center"/>
      <protection locked="0"/>
    </xf>
    <xf numFmtId="1" fontId="14" fillId="15" borderId="14" xfId="0" applyNumberFormat="1" applyFont="1" applyFill="1" applyBorder="1" applyAlignment="1" applyProtection="1">
      <alignment horizontal="center" vertical="center" wrapText="1"/>
      <protection locked="0"/>
    </xf>
    <xf numFmtId="1" fontId="14" fillId="15" borderId="8" xfId="0" applyNumberFormat="1" applyFont="1" applyFill="1" applyBorder="1" applyAlignment="1" applyProtection="1">
      <alignment horizontal="center" vertical="center" wrapText="1"/>
      <protection locked="0"/>
    </xf>
    <xf numFmtId="1" fontId="14" fillId="15" borderId="15" xfId="0" applyNumberFormat="1" applyFont="1" applyFill="1" applyBorder="1" applyAlignment="1" applyProtection="1">
      <alignment horizontal="center" vertical="center" wrapText="1"/>
      <protection locked="0"/>
    </xf>
    <xf numFmtId="168" fontId="14" fillId="15" borderId="14" xfId="0" applyNumberFormat="1" applyFont="1" applyFill="1" applyBorder="1" applyAlignment="1" applyProtection="1">
      <alignment horizontal="center" vertical="center"/>
      <protection locked="0"/>
    </xf>
    <xf numFmtId="168" fontId="14" fillId="15" borderId="8" xfId="0" applyNumberFormat="1" applyFont="1" applyFill="1" applyBorder="1" applyAlignment="1" applyProtection="1">
      <alignment horizontal="center" vertical="center"/>
      <protection locked="0"/>
    </xf>
    <xf numFmtId="168" fontId="14" fillId="15" borderId="15" xfId="0" applyNumberFormat="1" applyFont="1" applyFill="1" applyBorder="1" applyAlignment="1" applyProtection="1">
      <alignment horizontal="center" vertical="center"/>
      <protection locked="0"/>
    </xf>
    <xf numFmtId="172" fontId="6" fillId="15" borderId="14" xfId="0" applyNumberFormat="1" applyFont="1" applyFill="1" applyBorder="1" applyAlignment="1" applyProtection="1">
      <alignment horizontal="right" vertical="center"/>
      <protection locked="0"/>
    </xf>
    <xf numFmtId="172" fontId="6" fillId="15" borderId="8" xfId="0" applyNumberFormat="1" applyFont="1" applyFill="1" applyBorder="1" applyAlignment="1" applyProtection="1">
      <alignment horizontal="right" vertical="center"/>
      <protection locked="0"/>
    </xf>
    <xf numFmtId="172" fontId="6" fillId="15" borderId="15" xfId="0" applyNumberFormat="1" applyFont="1" applyFill="1" applyBorder="1" applyAlignment="1" applyProtection="1">
      <alignment horizontal="right" vertical="center"/>
      <protection locked="0"/>
    </xf>
    <xf numFmtId="172" fontId="6" fillId="15" borderId="14" xfId="0" applyNumberFormat="1" applyFont="1" applyFill="1" applyBorder="1" applyAlignment="1" applyProtection="1">
      <alignment horizontal="center" vertical="center"/>
      <protection locked="0"/>
    </xf>
    <xf numFmtId="172" fontId="6" fillId="15" borderId="8" xfId="0" applyNumberFormat="1" applyFont="1" applyFill="1" applyBorder="1" applyAlignment="1" applyProtection="1">
      <alignment horizontal="center" vertical="center"/>
      <protection locked="0"/>
    </xf>
    <xf numFmtId="172" fontId="6" fillId="15" borderId="15" xfId="0" applyNumberFormat="1" applyFont="1" applyFill="1" applyBorder="1" applyAlignment="1" applyProtection="1">
      <alignment horizontal="center" vertical="center"/>
      <protection locked="0"/>
    </xf>
    <xf numFmtId="172" fontId="6" fillId="15" borderId="14" xfId="0" applyNumberFormat="1" applyFont="1" applyFill="1" applyBorder="1" applyAlignment="1" applyProtection="1">
      <alignment horizontal="center" vertical="center" wrapText="1"/>
      <protection locked="0"/>
    </xf>
    <xf numFmtId="172" fontId="6" fillId="15" borderId="8" xfId="0" applyNumberFormat="1" applyFont="1" applyFill="1" applyBorder="1" applyAlignment="1" applyProtection="1">
      <alignment horizontal="center" vertical="center" wrapText="1"/>
      <protection locked="0"/>
    </xf>
    <xf numFmtId="172" fontId="6" fillId="15" borderId="15" xfId="0" applyNumberFormat="1" applyFont="1" applyFill="1" applyBorder="1" applyAlignment="1" applyProtection="1">
      <alignment horizontal="center" vertical="center" wrapText="1"/>
      <protection locked="0"/>
    </xf>
    <xf numFmtId="10" fontId="14" fillId="15" borderId="14" xfId="3" applyNumberFormat="1" applyFont="1" applyFill="1" applyBorder="1" applyAlignment="1" applyProtection="1">
      <alignment horizontal="center" vertical="center" wrapText="1"/>
      <protection locked="0"/>
    </xf>
    <xf numFmtId="10" fontId="14" fillId="15" borderId="8" xfId="3" applyNumberFormat="1" applyFont="1" applyFill="1" applyBorder="1" applyAlignment="1" applyProtection="1">
      <alignment horizontal="center" vertical="center" wrapText="1"/>
      <protection locked="0"/>
    </xf>
    <xf numFmtId="10" fontId="14" fillId="15" borderId="15" xfId="3" applyNumberFormat="1" applyFont="1" applyFill="1" applyBorder="1" applyAlignment="1" applyProtection="1">
      <alignment horizontal="center" vertical="center" wrapText="1"/>
      <protection locked="0"/>
    </xf>
    <xf numFmtId="0" fontId="18" fillId="16" borderId="14" xfId="0" applyFont="1" applyFill="1" applyBorder="1" applyAlignment="1">
      <alignment horizontal="center" vertical="center" wrapText="1"/>
    </xf>
    <xf numFmtId="0" fontId="18" fillId="16" borderId="15" xfId="0" applyFont="1" applyFill="1" applyBorder="1" applyAlignment="1">
      <alignment horizontal="center" vertical="center" wrapText="1"/>
    </xf>
    <xf numFmtId="10" fontId="18" fillId="16" borderId="14" xfId="3" applyNumberFormat="1" applyFont="1" applyFill="1" applyBorder="1" applyAlignment="1">
      <alignment horizontal="center" vertical="center" wrapText="1"/>
    </xf>
    <xf numFmtId="10" fontId="18" fillId="16" borderId="15" xfId="3" applyNumberFormat="1" applyFont="1" applyFill="1" applyBorder="1" applyAlignment="1">
      <alignment horizontal="center" vertical="center" wrapText="1"/>
    </xf>
    <xf numFmtId="9" fontId="18" fillId="16" borderId="14" xfId="3" applyFont="1" applyFill="1" applyBorder="1" applyAlignment="1">
      <alignment horizontal="center" vertical="center" wrapText="1"/>
    </xf>
    <xf numFmtId="9" fontId="18" fillId="16" borderId="15" xfId="3" applyFont="1" applyFill="1" applyBorder="1" applyAlignment="1">
      <alignment horizontal="center" vertical="center" wrapText="1"/>
    </xf>
    <xf numFmtId="0" fontId="14" fillId="16" borderId="14" xfId="0" applyFont="1" applyFill="1" applyBorder="1" applyAlignment="1" applyProtection="1">
      <alignment horizontal="left" vertical="center" wrapText="1"/>
      <protection locked="0"/>
    </xf>
    <xf numFmtId="0" fontId="14" fillId="16" borderId="15" xfId="0" applyFont="1" applyFill="1" applyBorder="1" applyAlignment="1" applyProtection="1">
      <alignment horizontal="left" vertical="center" wrapText="1"/>
      <protection locked="0"/>
    </xf>
    <xf numFmtId="0" fontId="14" fillId="16" borderId="14" xfId="0" applyFont="1" applyFill="1" applyBorder="1" applyAlignment="1" applyProtection="1">
      <alignment horizontal="center" vertical="center"/>
      <protection locked="0"/>
    </xf>
    <xf numFmtId="0" fontId="14" fillId="16" borderId="15" xfId="0" applyFont="1" applyFill="1" applyBorder="1" applyAlignment="1" applyProtection="1">
      <alignment horizontal="center" vertical="center"/>
      <protection locked="0"/>
    </xf>
    <xf numFmtId="0" fontId="14" fillId="16" borderId="8" xfId="0" applyFont="1" applyFill="1" applyBorder="1" applyAlignment="1" applyProtection="1">
      <alignment horizontal="left" vertical="center" wrapText="1"/>
      <protection locked="0"/>
    </xf>
    <xf numFmtId="9" fontId="14" fillId="16" borderId="14" xfId="3" applyFont="1" applyFill="1" applyBorder="1" applyAlignment="1" applyProtection="1">
      <alignment horizontal="center" vertical="center" wrapText="1"/>
      <protection locked="0"/>
    </xf>
    <xf numFmtId="9" fontId="14" fillId="16" borderId="15" xfId="3" applyFont="1" applyFill="1" applyBorder="1" applyAlignment="1" applyProtection="1">
      <alignment horizontal="center" vertical="center" wrapText="1"/>
      <protection locked="0"/>
    </xf>
    <xf numFmtId="0" fontId="14" fillId="16" borderId="8" xfId="0" applyFont="1" applyFill="1" applyBorder="1" applyAlignment="1" applyProtection="1">
      <alignment horizontal="center" vertical="center" wrapText="1"/>
      <protection locked="0"/>
    </xf>
    <xf numFmtId="9" fontId="6" fillId="16" borderId="14" xfId="0" applyNumberFormat="1" applyFont="1" applyFill="1" applyBorder="1" applyAlignment="1" applyProtection="1">
      <alignment horizontal="center" vertical="center" wrapText="1"/>
      <protection locked="0"/>
    </xf>
    <xf numFmtId="9" fontId="6" fillId="16" borderId="15" xfId="0" applyNumberFormat="1" applyFont="1" applyFill="1" applyBorder="1" applyAlignment="1" applyProtection="1">
      <alignment horizontal="center" vertical="center" wrapText="1"/>
      <protection locked="0"/>
    </xf>
    <xf numFmtId="10" fontId="6" fillId="16" borderId="14" xfId="0" applyNumberFormat="1" applyFont="1" applyFill="1" applyBorder="1" applyAlignment="1" applyProtection="1">
      <alignment horizontal="center" vertical="center" wrapText="1"/>
      <protection locked="0"/>
    </xf>
    <xf numFmtId="10" fontId="6" fillId="16" borderId="15" xfId="0" applyNumberFormat="1" applyFont="1" applyFill="1" applyBorder="1" applyAlignment="1" applyProtection="1">
      <alignment horizontal="center" vertical="center" wrapText="1"/>
      <protection locked="0"/>
    </xf>
    <xf numFmtId="0" fontId="15" fillId="16" borderId="14" xfId="0" applyFont="1" applyFill="1" applyBorder="1" applyAlignment="1" applyProtection="1">
      <alignment horizontal="left" vertical="center" wrapText="1"/>
      <protection locked="0"/>
    </xf>
    <xf numFmtId="9" fontId="14" fillId="16" borderId="14" xfId="3" applyFont="1" applyFill="1" applyBorder="1" applyAlignment="1" applyProtection="1">
      <alignment horizontal="left" vertical="center" wrapText="1"/>
      <protection locked="0"/>
    </xf>
    <xf numFmtId="9" fontId="14" fillId="16" borderId="15" xfId="3" applyFont="1" applyFill="1" applyBorder="1" applyAlignment="1" applyProtection="1">
      <alignment horizontal="left" vertical="center" wrapText="1"/>
      <protection locked="0"/>
    </xf>
    <xf numFmtId="9" fontId="6" fillId="16" borderId="14" xfId="3" applyFont="1" applyFill="1" applyBorder="1" applyAlignment="1" applyProtection="1">
      <alignment horizontal="center" vertical="center" wrapText="1"/>
      <protection locked="0"/>
    </xf>
    <xf numFmtId="9" fontId="6" fillId="16" borderId="15" xfId="3" applyFont="1" applyFill="1" applyBorder="1" applyAlignment="1" applyProtection="1">
      <alignment horizontal="center" vertical="center" wrapText="1"/>
      <protection locked="0"/>
    </xf>
    <xf numFmtId="0" fontId="14" fillId="16" borderId="14" xfId="0" quotePrefix="1" applyFont="1" applyFill="1" applyBorder="1" applyAlignment="1" applyProtection="1">
      <alignment horizontal="center" vertical="center" wrapText="1"/>
      <protection locked="0"/>
    </xf>
    <xf numFmtId="0" fontId="14" fillId="16" borderId="15" xfId="0" quotePrefix="1" applyFont="1" applyFill="1" applyBorder="1" applyAlignment="1" applyProtection="1">
      <alignment horizontal="center" vertical="center" wrapText="1"/>
      <protection locked="0"/>
    </xf>
    <xf numFmtId="169" fontId="14" fillId="16" borderId="14" xfId="0" applyNumberFormat="1" applyFont="1" applyFill="1" applyBorder="1" applyAlignment="1" applyProtection="1">
      <alignment horizontal="center" vertical="center" wrapText="1"/>
      <protection locked="0"/>
    </xf>
    <xf numFmtId="169" fontId="14" fillId="16" borderId="15" xfId="0" applyNumberFormat="1" applyFont="1" applyFill="1" applyBorder="1" applyAlignment="1" applyProtection="1">
      <alignment horizontal="center" vertical="center" wrapText="1"/>
      <protection locked="0"/>
    </xf>
    <xf numFmtId="172" fontId="6" fillId="16" borderId="14" xfId="0" applyNumberFormat="1" applyFont="1" applyFill="1" applyBorder="1" applyAlignment="1" applyProtection="1">
      <alignment horizontal="center" vertical="center" wrapText="1"/>
      <protection locked="0"/>
    </xf>
    <xf numFmtId="172" fontId="6" fillId="16" borderId="15" xfId="0" applyNumberFormat="1" applyFont="1" applyFill="1" applyBorder="1" applyAlignment="1" applyProtection="1">
      <alignment horizontal="center" vertical="center" wrapText="1"/>
      <protection locked="0"/>
    </xf>
    <xf numFmtId="0" fontId="6" fillId="16" borderId="14" xfId="0" applyFont="1" applyFill="1" applyBorder="1" applyAlignment="1" applyProtection="1">
      <alignment horizontal="center" vertical="center" wrapText="1"/>
      <protection locked="0"/>
    </xf>
    <xf numFmtId="0" fontId="6" fillId="16" borderId="15" xfId="0" applyFont="1" applyFill="1" applyBorder="1" applyAlignment="1" applyProtection="1">
      <alignment horizontal="center" vertical="center" wrapText="1"/>
      <protection locked="0"/>
    </xf>
    <xf numFmtId="1" fontId="14" fillId="16" borderId="14" xfId="0" applyNumberFormat="1" applyFont="1" applyFill="1" applyBorder="1" applyAlignment="1" applyProtection="1">
      <alignment horizontal="center" vertical="center" wrapText="1"/>
      <protection locked="0"/>
    </xf>
    <xf numFmtId="1" fontId="14" fillId="16" borderId="15" xfId="0" applyNumberFormat="1" applyFont="1" applyFill="1" applyBorder="1" applyAlignment="1" applyProtection="1">
      <alignment horizontal="center" vertical="center" wrapText="1"/>
      <protection locked="0"/>
    </xf>
    <xf numFmtId="168" fontId="14" fillId="16" borderId="14" xfId="0" applyNumberFormat="1" applyFont="1" applyFill="1" applyBorder="1" applyAlignment="1" applyProtection="1">
      <alignment horizontal="center" vertical="center" wrapText="1"/>
      <protection locked="0"/>
    </xf>
    <xf numFmtId="168" fontId="14" fillId="16" borderId="15" xfId="0" applyNumberFormat="1" applyFont="1" applyFill="1" applyBorder="1" applyAlignment="1" applyProtection="1">
      <alignment horizontal="center" vertical="center" wrapText="1"/>
      <protection locked="0"/>
    </xf>
    <xf numFmtId="10" fontId="14" fillId="16" borderId="14" xfId="3" applyNumberFormat="1" applyFont="1" applyFill="1" applyBorder="1" applyAlignment="1" applyProtection="1">
      <alignment horizontal="center" vertical="center" wrapText="1"/>
      <protection locked="0"/>
    </xf>
    <xf numFmtId="10" fontId="14" fillId="16" borderId="15" xfId="3" applyNumberFormat="1" applyFont="1" applyFill="1" applyBorder="1" applyAlignment="1" applyProtection="1">
      <alignment horizontal="center" vertical="center" wrapText="1"/>
      <protection locked="0"/>
    </xf>
    <xf numFmtId="168" fontId="14" fillId="16" borderId="14" xfId="7" applyNumberFormat="1" applyFont="1" applyFill="1" applyBorder="1" applyAlignment="1" applyProtection="1">
      <alignment horizontal="center" vertical="center" wrapText="1"/>
      <protection locked="0"/>
    </xf>
    <xf numFmtId="168" fontId="14" fillId="16" borderId="15" xfId="7" applyNumberFormat="1" applyFont="1" applyFill="1" applyBorder="1" applyAlignment="1" applyProtection="1">
      <alignment horizontal="center" vertical="center" wrapText="1"/>
      <protection locked="0"/>
    </xf>
    <xf numFmtId="0" fontId="14" fillId="14" borderId="15" xfId="0" quotePrefix="1" applyFont="1" applyFill="1" applyBorder="1" applyAlignment="1" applyProtection="1">
      <alignment vertical="center" wrapText="1"/>
      <protection locked="0"/>
    </xf>
  </cellXfs>
  <cellStyles count="8">
    <cellStyle name="Millares" xfId="1" builtinId="3"/>
    <cellStyle name="Moneda [0]" xfId="2" builtinId="7"/>
    <cellStyle name="Moneda [0] 2" xfId="6" xr:uid="{AB554326-E999-468F-BE9E-67B7A446C2AE}"/>
    <cellStyle name="Moneda 2" xfId="7" xr:uid="{14431330-BAF3-4385-AF44-5C9F32155B6A}"/>
    <cellStyle name="Normal" xfId="0" builtinId="0"/>
    <cellStyle name="Normal 2 3" xfId="5" xr:uid="{CDDB43FD-56C5-48FF-BDD1-3079E3F83219}"/>
    <cellStyle name="Normal 3 3 2" xfId="4" xr:uid="{354A33F5-D230-4962-B790-6011ADE94587}"/>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149226</xdr:colOff>
      <xdr:row>1</xdr:row>
      <xdr:rowOff>13190</xdr:rowOff>
    </xdr:from>
    <xdr:to>
      <xdr:col>0</xdr:col>
      <xdr:colOff>1685050</xdr:colOff>
      <xdr:row>12</xdr:row>
      <xdr:rowOff>28085</xdr:rowOff>
    </xdr:to>
    <xdr:pic>
      <xdr:nvPicPr>
        <xdr:cNvPr id="2" name="Imagen 1">
          <a:extLst>
            <a:ext uri="{FF2B5EF4-FFF2-40B4-BE49-F238E27FC236}">
              <a16:creationId xmlns:a16="http://schemas.microsoft.com/office/drawing/2014/main" id="{C573A885-DF5D-4438-BC6C-E7DD1D044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226" y="0"/>
          <a:ext cx="1535824" cy="732935"/>
        </a:xfrm>
        <a:prstGeom prst="rect">
          <a:avLst/>
        </a:prstGeom>
      </xdr:spPr>
    </xdr:pic>
    <xdr:clientData/>
  </xdr:twoCellAnchor>
  <xdr:oneCellAnchor>
    <xdr:from>
      <xdr:col>16</xdr:col>
      <xdr:colOff>0</xdr:colOff>
      <xdr:row>0</xdr:row>
      <xdr:rowOff>0</xdr:rowOff>
    </xdr:from>
    <xdr:ext cx="476250" cy="476250"/>
    <xdr:sp macro="" textlink="">
      <xdr:nvSpPr>
        <xdr:cNvPr id="3" name="AutoShape 20" descr="Eliminar">
          <a:extLst>
            <a:ext uri="{FF2B5EF4-FFF2-40B4-BE49-F238E27FC236}">
              <a16:creationId xmlns:a16="http://schemas.microsoft.com/office/drawing/2014/main" id="{24911923-FFAB-4BCD-97F2-634075BC69E8}"/>
            </a:ext>
          </a:extLst>
        </xdr:cNvPr>
        <xdr:cNvSpPr>
          <a:spLocks noChangeAspect="1" noChangeArrowheads="1"/>
        </xdr:cNvSpPr>
      </xdr:nvSpPr>
      <xdr:spPr bwMode="auto">
        <a:xfrm>
          <a:off x="23679150" y="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37</xdr:row>
      <xdr:rowOff>0</xdr:rowOff>
    </xdr:from>
    <xdr:to>
      <xdr:col>0</xdr:col>
      <xdr:colOff>476250</xdr:colOff>
      <xdr:row>37</xdr:row>
      <xdr:rowOff>816344</xdr:rowOff>
    </xdr:to>
    <xdr:sp macro="" textlink="">
      <xdr:nvSpPr>
        <xdr:cNvPr id="4" name="AutoShape 7" descr="Eliminar">
          <a:extLst>
            <a:ext uri="{FF2B5EF4-FFF2-40B4-BE49-F238E27FC236}">
              <a16:creationId xmlns:a16="http://schemas.microsoft.com/office/drawing/2014/main" id="{410AC72C-0FFA-4C08-B67D-731EF4C52C36}"/>
            </a:ext>
          </a:extLst>
        </xdr:cNvPr>
        <xdr:cNvSpPr>
          <a:spLocks noChangeAspect="1" noChangeArrowheads="1"/>
        </xdr:cNvSpPr>
      </xdr:nvSpPr>
      <xdr:spPr bwMode="auto">
        <a:xfrm>
          <a:off x="0" y="30194250"/>
          <a:ext cx="476250" cy="8163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1371051</xdr:colOff>
      <xdr:row>0</xdr:row>
      <xdr:rowOff>0</xdr:rowOff>
    </xdr:from>
    <xdr:to>
      <xdr:col>1</xdr:col>
      <xdr:colOff>98052</xdr:colOff>
      <xdr:row>12</xdr:row>
      <xdr:rowOff>67711</xdr:rowOff>
    </xdr:to>
    <xdr:pic>
      <xdr:nvPicPr>
        <xdr:cNvPr id="5" name="1 Imagen">
          <a:extLst>
            <a:ext uri="{FF2B5EF4-FFF2-40B4-BE49-F238E27FC236}">
              <a16:creationId xmlns:a16="http://schemas.microsoft.com/office/drawing/2014/main" id="{2C1EC11C-313D-498A-89FF-87501C5859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051" y="0"/>
          <a:ext cx="755826" cy="77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0</xdr:row>
      <xdr:rowOff>0</xdr:rowOff>
    </xdr:from>
    <xdr:ext cx="476250" cy="476250"/>
    <xdr:sp macro="" textlink="">
      <xdr:nvSpPr>
        <xdr:cNvPr id="6" name="AutoShape 20" descr="Eliminar">
          <a:extLst>
            <a:ext uri="{FF2B5EF4-FFF2-40B4-BE49-F238E27FC236}">
              <a16:creationId xmlns:a16="http://schemas.microsoft.com/office/drawing/2014/main" id="{28BEED70-0308-4079-8772-10121592DDA5}"/>
            </a:ext>
          </a:extLst>
        </xdr:cNvPr>
        <xdr:cNvSpPr>
          <a:spLocks noChangeAspect="1" noChangeArrowheads="1"/>
        </xdr:cNvSpPr>
      </xdr:nvSpPr>
      <xdr:spPr bwMode="auto">
        <a:xfrm>
          <a:off x="6048375" y="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la047/Downloads/Users/Usuario/Desktop/PLAN_INVERSIONES_2_P.D.xlsx(VERSION_ANTONIO%2021%20Abri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21\PLAN%20DE%20ACCION\PLAN%20ACCION%20%202021%20FORMATO%20v1gobern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sheetName val="MODIFICADO 25 NOV"/>
      <sheetName val="MODIFICADO 24 FEB (12)"/>
      <sheetName val="PTO 24 FEB"/>
      <sheetName val=" EGRE SEC CENT"/>
      <sheetName val="ING SEC CENT"/>
      <sheetName val="PROYECTOS ESTRATEGICOS"/>
      <sheetName val="Gastos_Inversión_2012"/>
      <sheetName val="RESUMEN"/>
      <sheetName val="POAI 2012-2015"/>
      <sheetName val="POR SECTORES EJECUTADO 31 DE M"/>
      <sheetName val="Analisis de alternativas"/>
      <sheetName val="ftes y usos"/>
      <sheetName val="Deuda"/>
      <sheetName val="SGP"/>
      <sheetName val="INDICADORES DEUDA"/>
      <sheetName val="Hoja3"/>
      <sheetName val="Hoja2"/>
    </sheetNames>
    <sheetDataSet>
      <sheetData sheetId="0" refreshError="1"/>
      <sheetData sheetId="1" refreshError="1"/>
      <sheetData sheetId="2" refreshError="1"/>
      <sheetData sheetId="3" refreshError="1"/>
      <sheetData sheetId="4">
        <row r="102">
          <cell r="AA102">
            <v>219902577500</v>
          </cell>
        </row>
      </sheetData>
      <sheetData sheetId="5">
        <row r="5">
          <cell r="Z5">
            <v>127071249624</v>
          </cell>
        </row>
      </sheetData>
      <sheetData sheetId="6">
        <row r="5">
          <cell r="Z5">
            <v>127071249624</v>
          </cell>
        </row>
      </sheetData>
      <sheetData sheetId="7">
        <row r="29">
          <cell r="G29">
            <v>301227119205.59802</v>
          </cell>
        </row>
      </sheetData>
      <sheetData sheetId="8" refreshError="1"/>
      <sheetData sheetId="9">
        <row r="449">
          <cell r="Z449">
            <v>280820231681</v>
          </cell>
        </row>
      </sheetData>
      <sheetData sheetId="10">
        <row r="437">
          <cell r="M437">
            <v>16651493620</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ÒN"/>
      <sheetName val="Hoja1"/>
      <sheetName val="Hoja2"/>
    </sheetNames>
    <sheetDataSet>
      <sheetData sheetId="0" refreshError="1"/>
      <sheetData sheetId="1">
        <row r="4">
          <cell r="A4" t="str">
            <v>1. EQUIDAD</v>
          </cell>
          <cell r="F4" t="str">
            <v>1. Tolima, tierra de inclusión y bienestar</v>
          </cell>
        </row>
        <row r="5">
          <cell r="A5" t="str">
            <v>2. COMPETITIVIDAD</v>
          </cell>
          <cell r="F5" t="str">
            <v>2. Tolima, tierra de oportunidades</v>
          </cell>
        </row>
        <row r="6">
          <cell r="A6" t="str">
            <v>3. GOBERNABILIDAD</v>
          </cell>
          <cell r="F6" t="str">
            <v>3. Tolima, Gobierno de paz, unidad y reconciliación</v>
          </cell>
        </row>
        <row r="7">
          <cell r="A7" t="str">
            <v>4. SOSTENIBILIDAD</v>
          </cell>
          <cell r="F7" t="str">
            <v>4. Tolima, Territorio de conciencia ambiental</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61506-D99A-48D3-B4C3-57BB72090C8C}">
  <dimension ref="A1:FG54"/>
  <sheetViews>
    <sheetView showGridLines="0" tabSelected="1" view="pageBreakPreview" topLeftCell="EN11" zoomScale="50" zoomScaleNormal="68" zoomScaleSheetLayoutView="50" workbookViewId="0">
      <pane ySplit="3" topLeftCell="A39" activePane="bottomLeft" state="frozen"/>
      <selection activeCell="AZ11" sqref="AZ11"/>
      <selection pane="bottomLeft" activeCell="CP30" sqref="CP30"/>
    </sheetView>
  </sheetViews>
  <sheetFormatPr baseColWidth="10" defaultColWidth="11.44140625" defaultRowHeight="13.2" x14ac:dyDescent="0.25"/>
  <cols>
    <col min="1" max="1" width="30.44140625" style="1" customWidth="1"/>
    <col min="2" max="2" width="46" style="1" customWidth="1"/>
    <col min="3" max="3" width="14.33203125" style="1" customWidth="1"/>
    <col min="4" max="4" width="12.88671875" style="1" customWidth="1"/>
    <col min="5" max="5" width="15.6640625" style="1" customWidth="1"/>
    <col min="6" max="6" width="15.33203125" style="1" customWidth="1"/>
    <col min="7" max="7" width="17.88671875" style="1" customWidth="1"/>
    <col min="8" max="9" width="17" style="1" customWidth="1"/>
    <col min="10" max="10" width="15.6640625" style="1" customWidth="1"/>
    <col min="11" max="11" width="9" style="1" customWidth="1"/>
    <col min="12" max="12" width="36" style="2" customWidth="1"/>
    <col min="13" max="13" width="30.44140625" style="2" customWidth="1"/>
    <col min="14" max="14" width="21.33203125" style="2" customWidth="1"/>
    <col min="15" max="15" width="31.109375" style="1" customWidth="1"/>
    <col min="16" max="16" width="25.109375" style="1" customWidth="1"/>
    <col min="17" max="17" width="44.109375" style="1" customWidth="1"/>
    <col min="18" max="18" width="38.44140625" style="1" customWidth="1"/>
    <col min="19" max="19" width="17.44140625" style="1" customWidth="1"/>
    <col min="20" max="20" width="48.33203125" style="1" customWidth="1"/>
    <col min="21" max="21" width="15.6640625" style="1" customWidth="1"/>
    <col min="22" max="22" width="16.88671875" style="3" customWidth="1"/>
    <col min="23" max="24" width="13" style="2" customWidth="1"/>
    <col min="25" max="25" width="21.33203125" style="2" customWidth="1"/>
    <col min="26" max="29" width="18.5546875" style="2" customWidth="1"/>
    <col min="30" max="30" width="18.44140625" style="2" customWidth="1"/>
    <col min="31" max="31" width="20.88671875" style="2" customWidth="1"/>
    <col min="32" max="32" width="17.109375" style="4" customWidth="1"/>
    <col min="33" max="33" width="20.6640625" style="13" customWidth="1"/>
    <col min="34" max="34" width="19.33203125" style="13" customWidth="1"/>
    <col min="35" max="35" width="74.88671875" style="6" customWidth="1"/>
    <col min="36" max="36" width="15.44140625" style="13" customWidth="1"/>
    <col min="37" max="37" width="13.109375" style="2" customWidth="1"/>
    <col min="38" max="38" width="12" style="2" customWidth="1"/>
    <col min="39" max="39" width="10.44140625" style="14" customWidth="1"/>
    <col min="40" max="40" width="9.88671875" style="14" customWidth="1"/>
    <col min="41" max="41" width="15.5546875" style="8" customWidth="1"/>
    <col min="42" max="42" width="22" style="2" customWidth="1"/>
    <col min="43" max="43" width="96.88671875" style="6" customWidth="1"/>
    <col min="44" max="44" width="26.5546875" style="9" customWidth="1"/>
    <col min="45" max="45" width="26.109375" style="2" customWidth="1"/>
    <col min="46" max="46" width="48.33203125" style="6" customWidth="1"/>
    <col min="47" max="47" width="20.33203125" style="6" customWidth="1"/>
    <col min="48" max="48" width="20.88671875" style="6" customWidth="1"/>
    <col min="49" max="49" width="33.6640625" style="6" customWidth="1"/>
    <col min="50" max="50" width="103.5546875" style="6" customWidth="1"/>
    <col min="51" max="51" width="27.109375" style="6" customWidth="1"/>
    <col min="52" max="52" width="36.5546875" style="6" customWidth="1"/>
    <col min="53" max="53" width="27.109375" style="6" hidden="1" customWidth="1"/>
    <col min="54" max="54" width="33.6640625" style="6" hidden="1" customWidth="1"/>
    <col min="55" max="56" width="20.109375" style="6" hidden="1" customWidth="1"/>
    <col min="57" max="57" width="15.109375" style="6" hidden="1" customWidth="1"/>
    <col min="58" max="58" width="15.5546875" style="6" hidden="1" customWidth="1"/>
    <col min="59" max="59" width="17" style="6" hidden="1" customWidth="1"/>
    <col min="60" max="60" width="15.6640625" style="6" hidden="1" customWidth="1"/>
    <col min="61" max="61" width="14.6640625" style="6" hidden="1" customWidth="1"/>
    <col min="62" max="62" width="17" style="6" hidden="1" customWidth="1"/>
    <col min="63" max="63" width="15.33203125" style="6" hidden="1" customWidth="1"/>
    <col min="64" max="64" width="16.109375" style="6" hidden="1" customWidth="1"/>
    <col min="65" max="65" width="22.6640625" style="6" hidden="1" customWidth="1"/>
    <col min="66" max="66" width="21.88671875" style="6" hidden="1" customWidth="1"/>
    <col min="67" max="67" width="27.44140625" style="6" customWidth="1"/>
    <col min="68" max="68" width="32.109375" style="1" customWidth="1"/>
    <col min="69" max="69" width="20.5546875" style="1" bestFit="1" customWidth="1"/>
    <col min="70" max="70" width="18" style="1" bestFit="1" customWidth="1"/>
    <col min="71" max="71" width="15.33203125" style="1" bestFit="1" customWidth="1"/>
    <col min="72" max="72" width="15.109375" style="1" bestFit="1" customWidth="1"/>
    <col min="73" max="73" width="12.6640625" style="1" bestFit="1" customWidth="1"/>
    <col min="74" max="74" width="13.88671875" style="1" bestFit="1" customWidth="1"/>
    <col min="75" max="75" width="16.33203125" style="1" customWidth="1"/>
    <col min="76" max="76" width="15.88671875" style="1" bestFit="1" customWidth="1"/>
    <col min="77" max="77" width="11.6640625" style="1" bestFit="1" customWidth="1"/>
    <col min="78" max="78" width="12.109375" style="1" bestFit="1" customWidth="1"/>
    <col min="79" max="79" width="27" style="1" customWidth="1"/>
    <col min="80" max="80" width="21.5546875" style="1" customWidth="1"/>
    <col min="81" max="81" width="28.33203125" style="1" customWidth="1"/>
    <col min="82" max="82" width="29.6640625" style="1" bestFit="1" customWidth="1"/>
    <col min="83" max="83" width="18" style="1" bestFit="1" customWidth="1"/>
    <col min="84" max="84" width="20.5546875" style="1" bestFit="1" customWidth="1"/>
    <col min="85" max="85" width="15.33203125" style="1" bestFit="1" customWidth="1"/>
    <col min="86" max="86" width="16.88671875" style="1" bestFit="1" customWidth="1"/>
    <col min="87" max="87" width="17.44140625" style="1" bestFit="1" customWidth="1"/>
    <col min="88" max="88" width="18" style="1" bestFit="1" customWidth="1"/>
    <col min="89" max="89" width="17.6640625" style="1" bestFit="1" customWidth="1"/>
    <col min="90" max="90" width="16.88671875" style="1" bestFit="1" customWidth="1"/>
    <col min="91" max="91" width="12" style="1" bestFit="1" customWidth="1"/>
    <col min="92" max="92" width="17.33203125" style="1" customWidth="1"/>
    <col min="93" max="93" width="27.44140625" style="1" customWidth="1"/>
    <col min="94" max="94" width="18.33203125" style="1" customWidth="1"/>
    <col min="95" max="95" width="28.6640625" style="1" customWidth="1"/>
    <col min="96" max="96" width="29.109375" style="1" customWidth="1"/>
    <col min="97" max="97" width="14" style="1" bestFit="1" customWidth="1"/>
    <col min="98" max="98" width="11.44140625" style="1" bestFit="1" customWidth="1"/>
    <col min="99" max="99" width="10.6640625" style="1" bestFit="1" customWidth="1"/>
    <col min="100" max="100" width="8.6640625" style="1" bestFit="1" customWidth="1"/>
    <col min="101" max="101" width="9.6640625" style="1" bestFit="1" customWidth="1"/>
    <col min="102" max="102" width="19.33203125" style="1" bestFit="1" customWidth="1"/>
    <col min="103" max="103" width="15.5546875" style="1" bestFit="1" customWidth="1"/>
    <col min="104" max="104" width="16.88671875" style="1" bestFit="1" customWidth="1"/>
    <col min="105" max="105" width="18.44140625" style="1" bestFit="1" customWidth="1"/>
    <col min="106" max="106" width="12.109375" style="1" bestFit="1" customWidth="1"/>
    <col min="107" max="107" width="23.88671875" style="1" customWidth="1"/>
    <col min="108" max="108" width="22" style="1" customWidth="1"/>
    <col min="109" max="109" width="31.109375" style="1" customWidth="1"/>
    <col min="110" max="110" width="35.33203125" style="1" customWidth="1"/>
    <col min="111" max="111" width="11" style="1" bestFit="1" customWidth="1"/>
    <col min="112" max="112" width="14" style="1" bestFit="1" customWidth="1"/>
    <col min="113" max="113" width="13.44140625" style="1" bestFit="1" customWidth="1"/>
    <col min="114" max="114" width="12.109375" style="1" bestFit="1" customWidth="1"/>
    <col min="115" max="115" width="12.6640625" style="1" bestFit="1" customWidth="1"/>
    <col min="116" max="116" width="19.33203125" style="1" bestFit="1" customWidth="1"/>
    <col min="117" max="117" width="16.5546875" style="1" bestFit="1" customWidth="1"/>
    <col min="118" max="118" width="12.88671875" style="1" bestFit="1" customWidth="1"/>
    <col min="119" max="119" width="18.44140625" style="1" bestFit="1" customWidth="1"/>
    <col min="120" max="120" width="18.6640625" style="1" customWidth="1"/>
    <col min="121" max="121" width="19" style="1" customWidth="1"/>
    <col min="122" max="122" width="23.6640625" style="1" customWidth="1"/>
    <col min="123" max="123" width="28.33203125" style="1" customWidth="1"/>
    <col min="124" max="124" width="29.109375" style="1" customWidth="1"/>
    <col min="125" max="125" width="13.88671875" style="1" hidden="1" customWidth="1"/>
    <col min="126" max="126" width="11.33203125" style="1" hidden="1" customWidth="1"/>
    <col min="127" max="127" width="14.88671875" style="1" hidden="1" customWidth="1"/>
    <col min="128" max="128" width="10.5546875" style="1" hidden="1" customWidth="1"/>
    <col min="129" max="129" width="7.6640625" style="1" hidden="1" customWidth="1"/>
    <col min="130" max="130" width="11.88671875" style="1" hidden="1" customWidth="1"/>
    <col min="131" max="131" width="9.44140625" style="1" hidden="1" customWidth="1"/>
    <col min="132" max="132" width="16.6640625" style="1" hidden="1" customWidth="1"/>
    <col min="133" max="133" width="13.44140625" style="1" hidden="1" customWidth="1"/>
    <col min="134" max="134" width="8" style="1" hidden="1" customWidth="1"/>
    <col min="135" max="135" width="21.88671875" style="1" customWidth="1"/>
    <col min="136" max="136" width="22" style="1" customWidth="1"/>
    <col min="137" max="137" width="28.33203125" style="1" customWidth="1"/>
    <col min="138" max="138" width="19" style="15" customWidth="1"/>
    <col min="139" max="139" width="26.5546875" style="15" customWidth="1"/>
    <col min="140" max="140" width="17" style="15" bestFit="1" customWidth="1"/>
    <col min="141" max="141" width="14.6640625" style="15" bestFit="1" customWidth="1"/>
    <col min="142" max="142" width="16.6640625" style="15" bestFit="1" customWidth="1"/>
    <col min="143" max="143" width="18.33203125" style="15" bestFit="1" customWidth="1"/>
    <col min="144" max="144" width="17" style="15" bestFit="1" customWidth="1"/>
    <col min="145" max="145" width="14.6640625" style="15" bestFit="1" customWidth="1"/>
    <col min="146" max="146" width="16.6640625" style="15" bestFit="1" customWidth="1"/>
    <col min="147" max="147" width="23" style="15" customWidth="1"/>
    <col min="148" max="148" width="17" style="15" bestFit="1" customWidth="1"/>
    <col min="149" max="149" width="14.6640625" style="15" bestFit="1" customWidth="1"/>
    <col min="150" max="150" width="16.6640625" style="15" bestFit="1" customWidth="1"/>
    <col min="151" max="151" width="18.88671875" style="15" bestFit="1" customWidth="1"/>
    <col min="152" max="152" width="17" style="15" bestFit="1" customWidth="1"/>
    <col min="153" max="153" width="14.6640625" style="15" bestFit="1" customWidth="1"/>
    <col min="154" max="154" width="16.6640625" style="15" bestFit="1" customWidth="1"/>
    <col min="155" max="155" width="23.88671875" style="15" customWidth="1"/>
    <col min="156" max="156" width="17" style="15" bestFit="1" customWidth="1"/>
    <col min="157" max="157" width="14.6640625" style="15" bestFit="1" customWidth="1"/>
    <col min="158" max="158" width="16.6640625" style="15" bestFit="1" customWidth="1"/>
    <col min="159" max="159" width="21.33203125" style="15" customWidth="1"/>
    <col min="160" max="160" width="19" style="15" customWidth="1"/>
    <col min="161" max="161" width="30.88671875" style="11" customWidth="1"/>
    <col min="162" max="162" width="30.88671875" style="9" customWidth="1"/>
    <col min="163" max="16384" width="11.44140625" style="12"/>
  </cols>
  <sheetData>
    <row r="1" spans="1:163" ht="18" hidden="1" customHeight="1" x14ac:dyDescent="0.25">
      <c r="AG1" s="5"/>
      <c r="AH1" s="5"/>
      <c r="AJ1" s="5"/>
      <c r="AM1" s="7"/>
      <c r="AN1" s="7"/>
      <c r="EH1" s="10"/>
      <c r="EI1" s="10"/>
      <c r="EJ1" s="10"/>
      <c r="EK1" s="10"/>
      <c r="EL1" s="10"/>
      <c r="EM1" s="10"/>
      <c r="EN1" s="10"/>
      <c r="EO1" s="10"/>
      <c r="EP1" s="10"/>
      <c r="EQ1" s="10"/>
      <c r="ER1" s="10"/>
      <c r="ES1" s="10"/>
      <c r="ET1" s="10"/>
      <c r="EU1" s="10"/>
      <c r="EV1" s="10"/>
      <c r="EW1" s="10"/>
      <c r="EX1" s="10"/>
      <c r="EY1" s="10"/>
      <c r="EZ1" s="10"/>
      <c r="FA1" s="10"/>
      <c r="FB1" s="10"/>
      <c r="FC1" s="10"/>
      <c r="FD1" s="10"/>
    </row>
    <row r="2" spans="1:163" ht="19.5" hidden="1" customHeight="1" x14ac:dyDescent="0.25">
      <c r="B2" s="203" t="s">
        <v>0</v>
      </c>
      <c r="C2" s="204"/>
      <c r="D2" s="209" t="s">
        <v>1</v>
      </c>
      <c r="E2" s="210"/>
      <c r="F2" s="210"/>
      <c r="G2" s="210"/>
      <c r="H2" s="210"/>
      <c r="I2" s="210"/>
      <c r="J2" s="210"/>
      <c r="K2" s="210"/>
      <c r="L2" s="211"/>
      <c r="M2" s="212" t="s">
        <v>2</v>
      </c>
      <c r="N2" s="212"/>
      <c r="O2" s="212"/>
      <c r="P2" s="212"/>
      <c r="Q2" s="213"/>
      <c r="R2" s="214"/>
      <c r="S2" s="214"/>
      <c r="T2" s="214"/>
      <c r="U2" s="214"/>
      <c r="V2" s="215"/>
      <c r="W2" s="215"/>
      <c r="X2" s="215"/>
      <c r="Y2" s="215"/>
      <c r="Z2" s="215"/>
      <c r="AA2" s="215"/>
      <c r="AB2" s="215"/>
      <c r="AC2" s="215"/>
      <c r="AD2" s="215"/>
      <c r="AG2" s="5"/>
      <c r="AH2" s="5"/>
      <c r="AJ2" s="5"/>
      <c r="AM2" s="7"/>
      <c r="AN2" s="7"/>
      <c r="EH2" s="10"/>
      <c r="EI2" s="10"/>
      <c r="EJ2" s="10"/>
      <c r="EK2" s="10"/>
      <c r="EL2" s="10"/>
      <c r="EM2" s="10"/>
      <c r="EN2" s="10"/>
      <c r="EO2" s="10"/>
      <c r="EP2" s="10"/>
      <c r="EQ2" s="10"/>
      <c r="ER2" s="10"/>
      <c r="ES2" s="10"/>
      <c r="ET2" s="10"/>
      <c r="EU2" s="10"/>
      <c r="EV2" s="10"/>
      <c r="EW2" s="10"/>
      <c r="EX2" s="10"/>
      <c r="EY2" s="10"/>
      <c r="EZ2" s="10"/>
      <c r="FA2" s="10"/>
      <c r="FB2" s="10"/>
      <c r="FC2" s="10"/>
      <c r="FD2" s="10"/>
    </row>
    <row r="3" spans="1:163" ht="21.75" hidden="1" customHeight="1" x14ac:dyDescent="0.25">
      <c r="B3" s="205"/>
      <c r="C3" s="206"/>
      <c r="D3" s="216" t="s">
        <v>3</v>
      </c>
      <c r="E3" s="217"/>
      <c r="F3" s="217"/>
      <c r="G3" s="217"/>
      <c r="H3" s="217"/>
      <c r="I3" s="217"/>
      <c r="J3" s="217"/>
      <c r="K3" s="217"/>
      <c r="L3" s="218"/>
      <c r="M3" s="212" t="s">
        <v>4</v>
      </c>
      <c r="N3" s="212"/>
      <c r="O3" s="212"/>
      <c r="P3" s="212"/>
      <c r="Q3" s="219"/>
      <c r="R3" s="220"/>
      <c r="S3" s="220"/>
      <c r="T3" s="220"/>
      <c r="U3" s="220"/>
      <c r="V3" s="215"/>
      <c r="W3" s="215"/>
      <c r="X3" s="215"/>
      <c r="Y3" s="215"/>
      <c r="Z3" s="215"/>
      <c r="AA3" s="215"/>
      <c r="AB3" s="215"/>
      <c r="AC3" s="215"/>
      <c r="AD3" s="215"/>
      <c r="AG3" s="5"/>
      <c r="AH3" s="5"/>
      <c r="AJ3" s="5"/>
      <c r="AM3" s="7"/>
      <c r="AN3" s="7"/>
      <c r="EH3" s="10"/>
      <c r="EI3" s="10"/>
      <c r="EJ3" s="10"/>
      <c r="EK3" s="10"/>
      <c r="EL3" s="10"/>
      <c r="EM3" s="10"/>
      <c r="EN3" s="10"/>
      <c r="EO3" s="10"/>
      <c r="EP3" s="10"/>
      <c r="EQ3" s="10"/>
      <c r="ER3" s="10"/>
      <c r="ES3" s="10"/>
      <c r="ET3" s="10"/>
      <c r="EU3" s="10"/>
      <c r="EV3" s="10"/>
      <c r="EW3" s="10"/>
      <c r="EX3" s="10"/>
      <c r="EY3" s="10"/>
      <c r="EZ3" s="10"/>
      <c r="FA3" s="10"/>
      <c r="FB3" s="10"/>
      <c r="FC3" s="10"/>
      <c r="FD3" s="10"/>
    </row>
    <row r="4" spans="1:163" ht="16.5" hidden="1" customHeight="1" x14ac:dyDescent="0.25">
      <c r="B4" s="205"/>
      <c r="C4" s="206"/>
      <c r="D4" s="221" t="s">
        <v>5</v>
      </c>
      <c r="E4" s="222"/>
      <c r="F4" s="222"/>
      <c r="G4" s="222"/>
      <c r="H4" s="222"/>
      <c r="I4" s="222"/>
      <c r="J4" s="222"/>
      <c r="K4" s="222"/>
      <c r="L4" s="223"/>
      <c r="M4" s="212" t="s">
        <v>6</v>
      </c>
      <c r="N4" s="212"/>
      <c r="O4" s="212"/>
      <c r="P4" s="212"/>
      <c r="Q4" s="213"/>
      <c r="R4" s="214"/>
      <c r="S4" s="214"/>
      <c r="T4" s="214"/>
      <c r="U4" s="214"/>
      <c r="V4" s="215"/>
      <c r="W4" s="215"/>
      <c r="X4" s="215"/>
      <c r="Y4" s="215"/>
      <c r="Z4" s="215"/>
      <c r="AA4" s="215"/>
      <c r="AB4" s="215"/>
      <c r="AC4" s="215"/>
      <c r="AD4" s="215"/>
      <c r="AG4" s="5"/>
      <c r="AH4" s="5"/>
      <c r="AJ4" s="5"/>
      <c r="AM4" s="7"/>
      <c r="AN4" s="7"/>
      <c r="EH4" s="10"/>
      <c r="EI4" s="10"/>
      <c r="EJ4" s="10"/>
      <c r="EK4" s="10"/>
      <c r="EL4" s="10"/>
      <c r="EM4" s="10"/>
      <c r="EN4" s="10"/>
      <c r="EO4" s="10"/>
      <c r="EP4" s="10"/>
      <c r="EQ4" s="10"/>
      <c r="ER4" s="10"/>
      <c r="ES4" s="10"/>
      <c r="ET4" s="10"/>
      <c r="EU4" s="10"/>
      <c r="EV4" s="10"/>
      <c r="EW4" s="10"/>
      <c r="EX4" s="10"/>
      <c r="EY4" s="10"/>
      <c r="EZ4" s="10"/>
      <c r="FA4" s="10"/>
      <c r="FB4" s="10"/>
      <c r="FC4" s="10"/>
      <c r="FD4" s="10"/>
    </row>
    <row r="5" spans="1:163" ht="21.75" hidden="1" customHeight="1" x14ac:dyDescent="0.25">
      <c r="B5" s="205"/>
      <c r="C5" s="206"/>
      <c r="D5" s="224"/>
      <c r="E5" s="225"/>
      <c r="F5" s="225"/>
      <c r="G5" s="225"/>
      <c r="H5" s="225"/>
      <c r="I5" s="225"/>
      <c r="J5" s="225"/>
      <c r="K5" s="225"/>
      <c r="L5" s="226"/>
      <c r="M5" s="212" t="s">
        <v>7</v>
      </c>
      <c r="N5" s="212"/>
      <c r="O5" s="212"/>
      <c r="P5" s="212"/>
      <c r="Q5" s="213"/>
      <c r="R5" s="214"/>
      <c r="S5" s="214"/>
      <c r="T5" s="214"/>
      <c r="U5" s="214"/>
      <c r="V5" s="215"/>
      <c r="W5" s="215"/>
      <c r="X5" s="215"/>
      <c r="Y5" s="215"/>
      <c r="Z5" s="215"/>
      <c r="AA5" s="215"/>
      <c r="AB5" s="215"/>
      <c r="AC5" s="215"/>
      <c r="AD5" s="215"/>
      <c r="AG5" s="5"/>
      <c r="AH5" s="5"/>
      <c r="AJ5" s="5"/>
      <c r="AM5" s="7"/>
      <c r="AN5" s="7"/>
      <c r="EH5" s="10"/>
      <c r="EI5" s="10"/>
      <c r="EJ5" s="10"/>
      <c r="EK5" s="10"/>
      <c r="EL5" s="10"/>
      <c r="EM5" s="10"/>
      <c r="EN5" s="10"/>
      <c r="EO5" s="10"/>
      <c r="EP5" s="10"/>
      <c r="EQ5" s="10"/>
      <c r="ER5" s="10"/>
      <c r="ES5" s="10"/>
      <c r="ET5" s="10"/>
      <c r="EU5" s="10"/>
      <c r="EV5" s="10"/>
      <c r="EW5" s="10"/>
      <c r="EX5" s="10"/>
      <c r="EY5" s="10"/>
      <c r="EZ5" s="10"/>
      <c r="FA5" s="10"/>
      <c r="FB5" s="10"/>
      <c r="FC5" s="10"/>
      <c r="FD5" s="10"/>
    </row>
    <row r="6" spans="1:163" ht="22.5" hidden="1" customHeight="1" x14ac:dyDescent="0.25">
      <c r="B6" s="207"/>
      <c r="C6" s="208"/>
      <c r="D6" s="209" t="s">
        <v>8</v>
      </c>
      <c r="E6" s="210"/>
      <c r="F6" s="210"/>
      <c r="G6" s="210"/>
      <c r="H6" s="210"/>
      <c r="I6" s="210"/>
      <c r="J6" s="210"/>
      <c r="K6" s="210"/>
      <c r="L6" s="211"/>
      <c r="M6" s="212" t="s">
        <v>9</v>
      </c>
      <c r="N6" s="212"/>
      <c r="O6" s="212"/>
      <c r="P6" s="212"/>
      <c r="Q6" s="213"/>
      <c r="R6" s="214"/>
      <c r="S6" s="214"/>
      <c r="T6" s="214"/>
      <c r="U6" s="214"/>
      <c r="V6" s="215"/>
      <c r="W6" s="215"/>
      <c r="X6" s="215"/>
      <c r="Y6" s="215"/>
      <c r="Z6" s="215"/>
      <c r="AA6" s="215"/>
      <c r="AB6" s="215"/>
      <c r="AC6" s="215"/>
      <c r="AD6" s="215"/>
      <c r="AG6" s="5"/>
      <c r="AH6" s="5"/>
      <c r="AJ6" s="5"/>
      <c r="AM6" s="7"/>
      <c r="AN6" s="7"/>
      <c r="EH6" s="10"/>
      <c r="EI6" s="10"/>
      <c r="EJ6" s="10"/>
      <c r="EK6" s="10"/>
      <c r="EL6" s="10"/>
      <c r="EM6" s="10"/>
      <c r="EN6" s="10"/>
      <c r="EO6" s="10"/>
      <c r="EP6" s="10"/>
      <c r="EQ6" s="10"/>
      <c r="ER6" s="10"/>
      <c r="ES6" s="10"/>
      <c r="ET6" s="10"/>
      <c r="EU6" s="10"/>
      <c r="EV6" s="10"/>
      <c r="EW6" s="10"/>
      <c r="EX6" s="10"/>
      <c r="EY6" s="10"/>
      <c r="EZ6" s="10"/>
      <c r="FA6" s="10"/>
      <c r="FB6" s="10"/>
      <c r="FC6" s="10"/>
      <c r="FD6" s="10"/>
    </row>
    <row r="7" spans="1:163" hidden="1" x14ac:dyDescent="0.25">
      <c r="AG7" s="5"/>
      <c r="AH7" s="5"/>
      <c r="AJ7" s="5"/>
      <c r="AM7" s="7"/>
      <c r="AN7" s="7"/>
      <c r="EH7" s="10"/>
      <c r="EI7" s="10"/>
      <c r="EJ7" s="10"/>
      <c r="EK7" s="10"/>
      <c r="EL7" s="10"/>
      <c r="EM7" s="10"/>
      <c r="EN7" s="10"/>
      <c r="EO7" s="10"/>
      <c r="EP7" s="10"/>
      <c r="EQ7" s="10"/>
      <c r="ER7" s="10"/>
      <c r="ES7" s="10"/>
      <c r="ET7" s="10"/>
      <c r="EU7" s="10"/>
      <c r="EV7" s="10"/>
      <c r="EW7" s="10"/>
      <c r="EX7" s="10"/>
      <c r="EY7" s="10"/>
      <c r="EZ7" s="10"/>
      <c r="FA7" s="10"/>
      <c r="FB7" s="10"/>
      <c r="FC7" s="10"/>
      <c r="FD7" s="10"/>
    </row>
    <row r="8" spans="1:163" hidden="1" x14ac:dyDescent="0.25"/>
    <row r="9" spans="1:163" s="16" customFormat="1" ht="19.5" hidden="1" customHeight="1" x14ac:dyDescent="0.25">
      <c r="A9" s="227" t="s">
        <v>10</v>
      </c>
      <c r="B9" s="228"/>
      <c r="C9" s="228"/>
      <c r="D9" s="228"/>
      <c r="E9" s="228"/>
      <c r="F9" s="228"/>
      <c r="G9" s="228"/>
      <c r="H9" s="228"/>
      <c r="I9" s="228"/>
      <c r="J9" s="228"/>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c r="CC9" s="228"/>
      <c r="CD9" s="228"/>
      <c r="CE9" s="228"/>
      <c r="CF9" s="228"/>
      <c r="CG9" s="228"/>
      <c r="CH9" s="228"/>
      <c r="CI9" s="228"/>
      <c r="CJ9" s="228"/>
      <c r="CK9" s="228"/>
      <c r="CL9" s="228"/>
      <c r="CM9" s="228"/>
      <c r="CN9" s="228"/>
      <c r="CO9" s="228"/>
      <c r="CP9" s="228"/>
      <c r="CQ9" s="228"/>
      <c r="CR9" s="228"/>
      <c r="CS9" s="228"/>
      <c r="CT9" s="228"/>
      <c r="CU9" s="228"/>
      <c r="CV9" s="228"/>
      <c r="CW9" s="228"/>
      <c r="CX9" s="228"/>
      <c r="CY9" s="228"/>
      <c r="CZ9" s="228"/>
      <c r="DA9" s="228"/>
      <c r="DB9" s="228"/>
      <c r="DC9" s="228"/>
      <c r="DD9" s="228"/>
      <c r="DE9" s="228"/>
      <c r="DF9" s="228"/>
      <c r="DG9" s="228"/>
      <c r="DH9" s="228"/>
      <c r="DI9" s="228"/>
      <c r="DJ9" s="228"/>
      <c r="DK9" s="228"/>
      <c r="DL9" s="228"/>
      <c r="DM9" s="228"/>
      <c r="DN9" s="228"/>
      <c r="DO9" s="228"/>
      <c r="DP9" s="228"/>
      <c r="DQ9" s="228"/>
      <c r="DR9" s="228"/>
      <c r="DS9" s="228"/>
      <c r="DT9" s="228"/>
      <c r="DU9" s="228"/>
      <c r="DV9" s="228"/>
      <c r="DW9" s="228"/>
      <c r="DX9" s="228"/>
      <c r="DY9" s="228"/>
      <c r="DZ9" s="228"/>
      <c r="EA9" s="228"/>
      <c r="EB9" s="228"/>
      <c r="EC9" s="228"/>
      <c r="ED9" s="228"/>
      <c r="EE9" s="228"/>
      <c r="EF9" s="228"/>
      <c r="EG9" s="228"/>
      <c r="EH9" s="228"/>
      <c r="EI9" s="228"/>
      <c r="EJ9" s="228"/>
      <c r="EK9" s="228"/>
      <c r="EL9" s="228"/>
      <c r="EM9" s="228"/>
      <c r="EN9" s="228"/>
      <c r="EO9" s="228"/>
      <c r="EP9" s="228"/>
      <c r="EQ9" s="228"/>
      <c r="ER9" s="228"/>
      <c r="ES9" s="228"/>
      <c r="ET9" s="228"/>
      <c r="EU9" s="228"/>
      <c r="EV9" s="228"/>
      <c r="EW9" s="228"/>
      <c r="EX9" s="228"/>
      <c r="EY9" s="228"/>
      <c r="EZ9" s="228"/>
      <c r="FA9" s="228"/>
      <c r="FB9" s="228"/>
      <c r="FC9" s="228"/>
      <c r="FD9" s="228"/>
      <c r="FE9" s="228"/>
      <c r="FF9" s="229"/>
      <c r="FG9" s="12"/>
    </row>
    <row r="10" spans="1:163" s="16" customFormat="1" ht="24.75" hidden="1" customHeight="1" x14ac:dyDescent="0.25">
      <c r="A10" s="230" t="s">
        <v>11</v>
      </c>
      <c r="B10" s="231"/>
      <c r="C10" s="231"/>
      <c r="D10" s="231"/>
      <c r="E10" s="231"/>
      <c r="F10" s="231"/>
      <c r="G10" s="231"/>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1"/>
      <c r="AY10" s="231"/>
      <c r="AZ10" s="231"/>
      <c r="BA10" s="231"/>
      <c r="BB10" s="231"/>
      <c r="BC10" s="231"/>
      <c r="BD10" s="231"/>
      <c r="BE10" s="231"/>
      <c r="BF10" s="231"/>
      <c r="BG10" s="231"/>
      <c r="BH10" s="231"/>
      <c r="BI10" s="231"/>
      <c r="BJ10" s="231"/>
      <c r="BK10" s="231"/>
      <c r="BL10" s="231"/>
      <c r="BM10" s="231"/>
      <c r="BN10" s="231"/>
      <c r="BO10" s="231"/>
      <c r="BP10" s="231"/>
      <c r="BQ10" s="231"/>
      <c r="BR10" s="231"/>
      <c r="BS10" s="231"/>
      <c r="BT10" s="231"/>
      <c r="BU10" s="231"/>
      <c r="BV10" s="231"/>
      <c r="BW10" s="231"/>
      <c r="BX10" s="231"/>
      <c r="BY10" s="231"/>
      <c r="BZ10" s="231"/>
      <c r="CA10" s="231"/>
      <c r="CB10" s="231"/>
      <c r="CC10" s="231"/>
      <c r="CD10" s="231"/>
      <c r="CE10" s="231"/>
      <c r="CF10" s="231"/>
      <c r="CG10" s="231"/>
      <c r="CH10" s="231"/>
      <c r="CI10" s="231"/>
      <c r="CJ10" s="231"/>
      <c r="CK10" s="231"/>
      <c r="CL10" s="231"/>
      <c r="CM10" s="231"/>
      <c r="CN10" s="231"/>
      <c r="CO10" s="231"/>
      <c r="CP10" s="231"/>
      <c r="CQ10" s="231"/>
      <c r="CR10" s="231"/>
      <c r="CS10" s="231"/>
      <c r="CT10" s="231"/>
      <c r="CU10" s="231"/>
      <c r="CV10" s="231"/>
      <c r="CW10" s="231"/>
      <c r="CX10" s="231"/>
      <c r="CY10" s="231"/>
      <c r="CZ10" s="231"/>
      <c r="DA10" s="231"/>
      <c r="DB10" s="231"/>
      <c r="DC10" s="231"/>
      <c r="DD10" s="231"/>
      <c r="DE10" s="231"/>
      <c r="DF10" s="231"/>
      <c r="DG10" s="231"/>
      <c r="DH10" s="231"/>
      <c r="DI10" s="231"/>
      <c r="DJ10" s="231"/>
      <c r="DK10" s="231"/>
      <c r="DL10" s="231"/>
      <c r="DM10" s="231"/>
      <c r="DN10" s="231"/>
      <c r="DO10" s="231"/>
      <c r="DP10" s="231"/>
      <c r="DQ10" s="231"/>
      <c r="DR10" s="231"/>
      <c r="DS10" s="231"/>
      <c r="DT10" s="231"/>
      <c r="DU10" s="231"/>
      <c r="DV10" s="231"/>
      <c r="DW10" s="231"/>
      <c r="DX10" s="231"/>
      <c r="DY10" s="231"/>
      <c r="DZ10" s="231"/>
      <c r="EA10" s="231"/>
      <c r="EB10" s="231"/>
      <c r="EC10" s="231"/>
      <c r="ED10" s="231"/>
      <c r="EE10" s="231"/>
      <c r="EF10" s="231"/>
      <c r="EG10" s="231"/>
      <c r="EH10" s="231"/>
      <c r="EI10" s="231"/>
      <c r="EJ10" s="231"/>
      <c r="EK10" s="231"/>
      <c r="EL10" s="231"/>
      <c r="EM10" s="231"/>
      <c r="EN10" s="231"/>
      <c r="EO10" s="231"/>
      <c r="EP10" s="231"/>
      <c r="EQ10" s="231"/>
      <c r="ER10" s="231"/>
      <c r="ES10" s="231"/>
      <c r="ET10" s="231"/>
      <c r="EU10" s="231"/>
      <c r="EV10" s="231"/>
      <c r="EW10" s="231"/>
      <c r="EX10" s="231"/>
      <c r="EY10" s="231"/>
      <c r="EZ10" s="231"/>
      <c r="FA10" s="231"/>
      <c r="FB10" s="231"/>
      <c r="FC10" s="231"/>
      <c r="FD10" s="231"/>
      <c r="FE10" s="231"/>
      <c r="FF10" s="232"/>
      <c r="FG10" s="12"/>
    </row>
    <row r="11" spans="1:163" s="17" customFormat="1" ht="25.5" customHeight="1" x14ac:dyDescent="0.25">
      <c r="A11" s="233" t="s">
        <v>12</v>
      </c>
      <c r="B11" s="233" t="s">
        <v>13</v>
      </c>
      <c r="C11" s="233" t="s">
        <v>14</v>
      </c>
      <c r="D11" s="233" t="s">
        <v>15</v>
      </c>
      <c r="E11" s="236" t="s">
        <v>16</v>
      </c>
      <c r="F11" s="236" t="s">
        <v>17</v>
      </c>
      <c r="G11" s="236" t="s">
        <v>18</v>
      </c>
      <c r="H11" s="236" t="s">
        <v>19</v>
      </c>
      <c r="I11" s="236" t="s">
        <v>20</v>
      </c>
      <c r="J11" s="233" t="s">
        <v>21</v>
      </c>
      <c r="K11" s="233" t="s">
        <v>22</v>
      </c>
      <c r="L11" s="233" t="s">
        <v>23</v>
      </c>
      <c r="M11" s="233" t="s">
        <v>24</v>
      </c>
      <c r="N11" s="233" t="s">
        <v>25</v>
      </c>
      <c r="O11" s="233" t="s">
        <v>26</v>
      </c>
      <c r="P11" s="233" t="s">
        <v>27</v>
      </c>
      <c r="Q11" s="233" t="s">
        <v>28</v>
      </c>
      <c r="R11" s="233" t="s">
        <v>29</v>
      </c>
      <c r="S11" s="233" t="s">
        <v>30</v>
      </c>
      <c r="T11" s="233" t="s">
        <v>31</v>
      </c>
      <c r="U11" s="233" t="s">
        <v>32</v>
      </c>
      <c r="V11" s="233" t="s">
        <v>33</v>
      </c>
      <c r="W11" s="233" t="s">
        <v>34</v>
      </c>
      <c r="X11" s="233" t="s">
        <v>35</v>
      </c>
      <c r="Y11" s="233" t="s">
        <v>36</v>
      </c>
      <c r="Z11" s="233" t="s">
        <v>37</v>
      </c>
      <c r="AA11" s="233" t="s">
        <v>38</v>
      </c>
      <c r="AB11" s="233" t="s">
        <v>39</v>
      </c>
      <c r="AC11" s="233" t="s">
        <v>40</v>
      </c>
      <c r="AD11" s="233" t="s">
        <v>41</v>
      </c>
      <c r="AE11" s="239" t="s">
        <v>42</v>
      </c>
      <c r="AF11" s="240"/>
      <c r="AG11" s="240"/>
      <c r="AH11" s="241"/>
      <c r="AI11" s="233" t="s">
        <v>43</v>
      </c>
      <c r="AJ11" s="267" t="s">
        <v>44</v>
      </c>
      <c r="AK11" s="270" t="s">
        <v>45</v>
      </c>
      <c r="AL11" s="271"/>
      <c r="AM11" s="271"/>
      <c r="AN11" s="271"/>
      <c r="AO11" s="272"/>
      <c r="AP11" s="233" t="s">
        <v>46</v>
      </c>
      <c r="AQ11" s="233" t="s">
        <v>47</v>
      </c>
      <c r="AR11" s="233" t="s">
        <v>48</v>
      </c>
      <c r="AS11" s="233" t="s">
        <v>49</v>
      </c>
      <c r="AT11" s="256" t="s">
        <v>50</v>
      </c>
      <c r="AU11" s="257"/>
      <c r="AV11" s="257"/>
      <c r="AW11" s="257"/>
      <c r="AX11" s="258" t="s">
        <v>51</v>
      </c>
      <c r="AY11" s="258"/>
      <c r="AZ11" s="258"/>
      <c r="BA11" s="258"/>
      <c r="BB11" s="258"/>
      <c r="BC11" s="259" t="s">
        <v>52</v>
      </c>
      <c r="BD11" s="259"/>
      <c r="BE11" s="259"/>
      <c r="BF11" s="259"/>
      <c r="BG11" s="259"/>
      <c r="BH11" s="259"/>
      <c r="BI11" s="259"/>
      <c r="BJ11" s="259"/>
      <c r="BK11" s="259"/>
      <c r="BL11" s="259"/>
      <c r="BM11" s="259"/>
      <c r="BN11" s="260"/>
      <c r="BO11" s="233" t="s">
        <v>53</v>
      </c>
      <c r="BP11" s="261" t="s">
        <v>54</v>
      </c>
      <c r="BQ11" s="258"/>
      <c r="BR11" s="258"/>
      <c r="BS11" s="258"/>
      <c r="BT11" s="258"/>
      <c r="BU11" s="258"/>
      <c r="BV11" s="258"/>
      <c r="BW11" s="258"/>
      <c r="BX11" s="258"/>
      <c r="BY11" s="258"/>
      <c r="BZ11" s="258"/>
      <c r="CA11" s="258"/>
      <c r="CB11" s="258"/>
      <c r="CC11" s="258"/>
      <c r="CD11" s="258"/>
      <c r="CE11" s="258"/>
      <c r="CF11" s="258"/>
      <c r="CG11" s="258"/>
      <c r="CH11" s="258"/>
      <c r="CI11" s="258"/>
      <c r="CJ11" s="258"/>
      <c r="CK11" s="258"/>
      <c r="CL11" s="258"/>
      <c r="CM11" s="258"/>
      <c r="CN11" s="258"/>
      <c r="CO11" s="258"/>
      <c r="CP11" s="258"/>
      <c r="CQ11" s="258"/>
      <c r="CR11" s="258"/>
      <c r="CS11" s="258"/>
      <c r="CT11" s="258"/>
      <c r="CU11" s="258"/>
      <c r="CV11" s="258"/>
      <c r="CW11" s="258"/>
      <c r="CX11" s="258"/>
      <c r="CY11" s="258"/>
      <c r="CZ11" s="258"/>
      <c r="DA11" s="258"/>
      <c r="DB11" s="258"/>
      <c r="DC11" s="258"/>
      <c r="DD11" s="258"/>
      <c r="DE11" s="258"/>
      <c r="DF11" s="258"/>
      <c r="DG11" s="258"/>
      <c r="DH11" s="258"/>
      <c r="DI11" s="258"/>
      <c r="DJ11" s="258"/>
      <c r="DK11" s="258"/>
      <c r="DL11" s="258"/>
      <c r="DM11" s="258"/>
      <c r="DN11" s="258"/>
      <c r="DO11" s="258"/>
      <c r="DP11" s="258"/>
      <c r="DQ11" s="258"/>
      <c r="DR11" s="258"/>
      <c r="DS11" s="258"/>
      <c r="DT11" s="258"/>
      <c r="DU11" s="258"/>
      <c r="DV11" s="258"/>
      <c r="DW11" s="258"/>
      <c r="DX11" s="258"/>
      <c r="DY11" s="258"/>
      <c r="DZ11" s="258"/>
      <c r="EA11" s="258"/>
      <c r="EB11" s="258"/>
      <c r="EC11" s="258"/>
      <c r="ED11" s="258"/>
      <c r="EE11" s="258"/>
      <c r="EF11" s="258"/>
      <c r="EG11" s="258"/>
      <c r="EH11" s="262"/>
      <c r="EI11" s="261" t="s">
        <v>55</v>
      </c>
      <c r="EJ11" s="258"/>
      <c r="EK11" s="258"/>
      <c r="EL11" s="258"/>
      <c r="EM11" s="258"/>
      <c r="EN11" s="258"/>
      <c r="EO11" s="258"/>
      <c r="EP11" s="258"/>
      <c r="EQ11" s="258"/>
      <c r="ER11" s="258"/>
      <c r="ES11" s="258"/>
      <c r="ET11" s="258"/>
      <c r="EU11" s="258"/>
      <c r="EV11" s="258"/>
      <c r="EW11" s="258"/>
      <c r="EX11" s="258"/>
      <c r="EY11" s="258"/>
      <c r="EZ11" s="258"/>
      <c r="FA11" s="258"/>
      <c r="FB11" s="258"/>
      <c r="FC11" s="258"/>
      <c r="FD11" s="262"/>
      <c r="FE11" s="242" t="s">
        <v>56</v>
      </c>
      <c r="FF11" s="233" t="s">
        <v>57</v>
      </c>
    </row>
    <row r="12" spans="1:163" s="21" customFormat="1" ht="30" customHeight="1" x14ac:dyDescent="0.25">
      <c r="A12" s="234"/>
      <c r="B12" s="234"/>
      <c r="C12" s="234"/>
      <c r="D12" s="234"/>
      <c r="E12" s="237"/>
      <c r="F12" s="237"/>
      <c r="G12" s="237"/>
      <c r="H12" s="237"/>
      <c r="I12" s="237"/>
      <c r="J12" s="234"/>
      <c r="K12" s="234"/>
      <c r="L12" s="234"/>
      <c r="M12" s="234"/>
      <c r="N12" s="234"/>
      <c r="O12" s="234"/>
      <c r="P12" s="234"/>
      <c r="Q12" s="234"/>
      <c r="R12" s="234"/>
      <c r="S12" s="234"/>
      <c r="T12" s="234"/>
      <c r="U12" s="234"/>
      <c r="V12" s="234"/>
      <c r="W12" s="234"/>
      <c r="X12" s="234"/>
      <c r="Y12" s="234"/>
      <c r="Z12" s="234"/>
      <c r="AA12" s="234"/>
      <c r="AB12" s="234"/>
      <c r="AC12" s="234"/>
      <c r="AD12" s="234"/>
      <c r="AE12" s="244" t="s">
        <v>58</v>
      </c>
      <c r="AF12" s="246" t="s">
        <v>59</v>
      </c>
      <c r="AG12" s="248" t="s">
        <v>60</v>
      </c>
      <c r="AH12" s="248" t="s">
        <v>61</v>
      </c>
      <c r="AI12" s="234"/>
      <c r="AJ12" s="268"/>
      <c r="AK12" s="273"/>
      <c r="AL12" s="274"/>
      <c r="AM12" s="274"/>
      <c r="AN12" s="274"/>
      <c r="AO12" s="275"/>
      <c r="AP12" s="234"/>
      <c r="AQ12" s="234"/>
      <c r="AR12" s="234"/>
      <c r="AS12" s="234"/>
      <c r="AT12" s="250" t="s">
        <v>62</v>
      </c>
      <c r="AU12" s="252" t="s">
        <v>63</v>
      </c>
      <c r="AV12" s="250" t="s">
        <v>64</v>
      </c>
      <c r="AW12" s="254" t="s">
        <v>65</v>
      </c>
      <c r="AX12" s="263" t="s">
        <v>66</v>
      </c>
      <c r="AY12" s="263" t="s">
        <v>67</v>
      </c>
      <c r="AZ12" s="263" t="s">
        <v>68</v>
      </c>
      <c r="BA12" s="265" t="s">
        <v>69</v>
      </c>
      <c r="BB12" s="265" t="s">
        <v>70</v>
      </c>
      <c r="BC12" s="276" t="s">
        <v>71</v>
      </c>
      <c r="BD12" s="276" t="s">
        <v>72</v>
      </c>
      <c r="BE12" s="276" t="s">
        <v>73</v>
      </c>
      <c r="BF12" s="276" t="s">
        <v>74</v>
      </c>
      <c r="BG12" s="276" t="s">
        <v>75</v>
      </c>
      <c r="BH12" s="276" t="s">
        <v>76</v>
      </c>
      <c r="BI12" s="276" t="s">
        <v>77</v>
      </c>
      <c r="BJ12" s="276" t="s">
        <v>78</v>
      </c>
      <c r="BK12" s="276" t="s">
        <v>79</v>
      </c>
      <c r="BL12" s="276" t="s">
        <v>80</v>
      </c>
      <c r="BM12" s="278" t="s">
        <v>81</v>
      </c>
      <c r="BN12" s="278" t="s">
        <v>82</v>
      </c>
      <c r="BO12" s="235"/>
      <c r="BP12" s="287" t="s">
        <v>83</v>
      </c>
      <c r="BQ12" s="288"/>
      <c r="BR12" s="288"/>
      <c r="BS12" s="288"/>
      <c r="BT12" s="288"/>
      <c r="BU12" s="288"/>
      <c r="BV12" s="288"/>
      <c r="BW12" s="288"/>
      <c r="BX12" s="288"/>
      <c r="BY12" s="288"/>
      <c r="BZ12" s="288"/>
      <c r="CA12" s="288"/>
      <c r="CB12" s="289"/>
      <c r="CC12" s="290" t="s">
        <v>84</v>
      </c>
      <c r="CD12" s="291"/>
      <c r="CE12" s="291"/>
      <c r="CF12" s="291"/>
      <c r="CG12" s="291"/>
      <c r="CH12" s="291"/>
      <c r="CI12" s="291"/>
      <c r="CJ12" s="291"/>
      <c r="CK12" s="291"/>
      <c r="CL12" s="291"/>
      <c r="CM12" s="291"/>
      <c r="CN12" s="291"/>
      <c r="CO12" s="291"/>
      <c r="CP12" s="291"/>
      <c r="CQ12" s="292"/>
      <c r="CR12" s="261" t="s">
        <v>85</v>
      </c>
      <c r="CS12" s="258"/>
      <c r="CT12" s="258"/>
      <c r="CU12" s="258"/>
      <c r="CV12" s="258"/>
      <c r="CW12" s="258"/>
      <c r="CX12" s="258"/>
      <c r="CY12" s="258"/>
      <c r="CZ12" s="258"/>
      <c r="DA12" s="258"/>
      <c r="DB12" s="258"/>
      <c r="DC12" s="258"/>
      <c r="DD12" s="258"/>
      <c r="DE12" s="262"/>
      <c r="DF12" s="293" t="s">
        <v>86</v>
      </c>
      <c r="DG12" s="294"/>
      <c r="DH12" s="294"/>
      <c r="DI12" s="294"/>
      <c r="DJ12" s="294"/>
      <c r="DK12" s="294"/>
      <c r="DL12" s="294"/>
      <c r="DM12" s="294"/>
      <c r="DN12" s="294"/>
      <c r="DO12" s="294"/>
      <c r="DP12" s="294"/>
      <c r="DQ12" s="294"/>
      <c r="DR12" s="294"/>
      <c r="DS12" s="295"/>
      <c r="DT12" s="296" t="s">
        <v>87</v>
      </c>
      <c r="DU12" s="297"/>
      <c r="DV12" s="297"/>
      <c r="DW12" s="297"/>
      <c r="DX12" s="297"/>
      <c r="DY12" s="297"/>
      <c r="DZ12" s="297"/>
      <c r="EA12" s="297"/>
      <c r="EB12" s="297"/>
      <c r="EC12" s="297"/>
      <c r="ED12" s="297"/>
      <c r="EE12" s="297"/>
      <c r="EF12" s="297"/>
      <c r="EG12" s="298"/>
      <c r="EH12" s="280" t="s">
        <v>88</v>
      </c>
      <c r="EI12" s="20"/>
      <c r="EJ12" s="287" t="s">
        <v>83</v>
      </c>
      <c r="EK12" s="288"/>
      <c r="EL12" s="289"/>
      <c r="EM12" s="290" t="s">
        <v>84</v>
      </c>
      <c r="EN12" s="291"/>
      <c r="EO12" s="291"/>
      <c r="EP12" s="291"/>
      <c r="EQ12" s="292"/>
      <c r="ER12" s="261" t="s">
        <v>85</v>
      </c>
      <c r="ES12" s="258"/>
      <c r="ET12" s="258"/>
      <c r="EU12" s="262"/>
      <c r="EV12" s="293" t="s">
        <v>86</v>
      </c>
      <c r="EW12" s="294"/>
      <c r="EX12" s="294"/>
      <c r="EY12" s="295"/>
      <c r="EZ12" s="296" t="s">
        <v>87</v>
      </c>
      <c r="FA12" s="297"/>
      <c r="FB12" s="297"/>
      <c r="FC12" s="298"/>
      <c r="FD12" s="280" t="s">
        <v>88</v>
      </c>
      <c r="FE12" s="243"/>
      <c r="FF12" s="234"/>
    </row>
    <row r="13" spans="1:163" s="17" customFormat="1" ht="77.25" customHeight="1" x14ac:dyDescent="0.25">
      <c r="A13" s="235"/>
      <c r="B13" s="235"/>
      <c r="C13" s="235"/>
      <c r="D13" s="235"/>
      <c r="E13" s="238"/>
      <c r="F13" s="238"/>
      <c r="G13" s="238"/>
      <c r="H13" s="238"/>
      <c r="I13" s="238"/>
      <c r="J13" s="235"/>
      <c r="K13" s="235"/>
      <c r="L13" s="235"/>
      <c r="M13" s="235"/>
      <c r="N13" s="235"/>
      <c r="O13" s="235"/>
      <c r="P13" s="235"/>
      <c r="Q13" s="235"/>
      <c r="R13" s="235"/>
      <c r="S13" s="235"/>
      <c r="T13" s="235"/>
      <c r="U13" s="235"/>
      <c r="V13" s="235"/>
      <c r="W13" s="235"/>
      <c r="X13" s="235"/>
      <c r="Y13" s="235"/>
      <c r="Z13" s="235"/>
      <c r="AA13" s="235"/>
      <c r="AB13" s="235"/>
      <c r="AC13" s="235"/>
      <c r="AD13" s="235"/>
      <c r="AE13" s="245"/>
      <c r="AF13" s="247"/>
      <c r="AG13" s="249"/>
      <c r="AH13" s="249"/>
      <c r="AI13" s="235"/>
      <c r="AJ13" s="269"/>
      <c r="AK13" s="22" t="s">
        <v>89</v>
      </c>
      <c r="AL13" s="22" t="s">
        <v>90</v>
      </c>
      <c r="AM13" s="22" t="s">
        <v>91</v>
      </c>
      <c r="AN13" s="22" t="s">
        <v>92</v>
      </c>
      <c r="AO13" s="22" t="s">
        <v>93</v>
      </c>
      <c r="AP13" s="235"/>
      <c r="AQ13" s="235"/>
      <c r="AR13" s="235"/>
      <c r="AS13" s="235"/>
      <c r="AT13" s="251"/>
      <c r="AU13" s="253"/>
      <c r="AV13" s="251"/>
      <c r="AW13" s="255"/>
      <c r="AX13" s="264"/>
      <c r="AY13" s="264"/>
      <c r="AZ13" s="264"/>
      <c r="BA13" s="266"/>
      <c r="BB13" s="266"/>
      <c r="BC13" s="277"/>
      <c r="BD13" s="277"/>
      <c r="BE13" s="277"/>
      <c r="BF13" s="277"/>
      <c r="BG13" s="277"/>
      <c r="BH13" s="277"/>
      <c r="BI13" s="277"/>
      <c r="BJ13" s="277"/>
      <c r="BK13" s="277"/>
      <c r="BL13" s="277"/>
      <c r="BM13" s="279"/>
      <c r="BN13" s="279"/>
      <c r="BO13" s="23" t="s">
        <v>94</v>
      </c>
      <c r="BP13" s="24" t="s">
        <v>95</v>
      </c>
      <c r="BQ13" s="23" t="s">
        <v>96</v>
      </c>
      <c r="BR13" s="23" t="s">
        <v>97</v>
      </c>
      <c r="BS13" s="23" t="s">
        <v>98</v>
      </c>
      <c r="BT13" s="23" t="s">
        <v>99</v>
      </c>
      <c r="BU13" s="23" t="s">
        <v>100</v>
      </c>
      <c r="BV13" s="23" t="s">
        <v>101</v>
      </c>
      <c r="BW13" s="23" t="s">
        <v>102</v>
      </c>
      <c r="BX13" s="23" t="s">
        <v>103</v>
      </c>
      <c r="BY13" s="23" t="s">
        <v>104</v>
      </c>
      <c r="BZ13" s="23" t="s">
        <v>105</v>
      </c>
      <c r="CA13" s="23" t="s">
        <v>106</v>
      </c>
      <c r="CB13" s="23" t="s">
        <v>107</v>
      </c>
      <c r="CC13" s="25" t="s">
        <v>108</v>
      </c>
      <c r="CD13" s="25" t="s">
        <v>95</v>
      </c>
      <c r="CE13" s="25" t="s">
        <v>96</v>
      </c>
      <c r="CF13" s="25" t="s">
        <v>109</v>
      </c>
      <c r="CG13" s="25" t="s">
        <v>98</v>
      </c>
      <c r="CH13" s="25" t="s">
        <v>99</v>
      </c>
      <c r="CI13" s="25" t="s">
        <v>100</v>
      </c>
      <c r="CJ13" s="25" t="s">
        <v>101</v>
      </c>
      <c r="CK13" s="25" t="s">
        <v>102</v>
      </c>
      <c r="CL13" s="25" t="s">
        <v>103</v>
      </c>
      <c r="CM13" s="25" t="s">
        <v>104</v>
      </c>
      <c r="CN13" s="25" t="s">
        <v>105</v>
      </c>
      <c r="CO13" s="25" t="s">
        <v>106</v>
      </c>
      <c r="CP13" s="25" t="s">
        <v>107</v>
      </c>
      <c r="CQ13" s="25" t="s">
        <v>110</v>
      </c>
      <c r="CR13" s="19" t="s">
        <v>95</v>
      </c>
      <c r="CS13" s="19" t="s">
        <v>96</v>
      </c>
      <c r="CT13" s="19" t="s">
        <v>97</v>
      </c>
      <c r="CU13" s="19" t="s">
        <v>98</v>
      </c>
      <c r="CV13" s="19" t="s">
        <v>99</v>
      </c>
      <c r="CW13" s="19" t="s">
        <v>100</v>
      </c>
      <c r="CX13" s="19" t="s">
        <v>101</v>
      </c>
      <c r="CY13" s="19" t="s">
        <v>102</v>
      </c>
      <c r="CZ13" s="19" t="s">
        <v>103</v>
      </c>
      <c r="DA13" s="19" t="s">
        <v>104</v>
      </c>
      <c r="DB13" s="19" t="s">
        <v>105</v>
      </c>
      <c r="DC13" s="19" t="s">
        <v>106</v>
      </c>
      <c r="DD13" s="19" t="s">
        <v>107</v>
      </c>
      <c r="DE13" s="19" t="s">
        <v>111</v>
      </c>
      <c r="DF13" s="26" t="s">
        <v>95</v>
      </c>
      <c r="DG13" s="26" t="s">
        <v>96</v>
      </c>
      <c r="DH13" s="26" t="s">
        <v>97</v>
      </c>
      <c r="DI13" s="26" t="s">
        <v>98</v>
      </c>
      <c r="DJ13" s="26" t="s">
        <v>99</v>
      </c>
      <c r="DK13" s="26" t="s">
        <v>100</v>
      </c>
      <c r="DL13" s="26" t="s">
        <v>101</v>
      </c>
      <c r="DM13" s="26" t="s">
        <v>102</v>
      </c>
      <c r="DN13" s="26" t="s">
        <v>103</v>
      </c>
      <c r="DO13" s="26" t="s">
        <v>104</v>
      </c>
      <c r="DP13" s="26" t="s">
        <v>105</v>
      </c>
      <c r="DQ13" s="26" t="s">
        <v>106</v>
      </c>
      <c r="DR13" s="26" t="s">
        <v>107</v>
      </c>
      <c r="DS13" s="26" t="s">
        <v>112</v>
      </c>
      <c r="DT13" s="27" t="s">
        <v>95</v>
      </c>
      <c r="DU13" s="27" t="s">
        <v>113</v>
      </c>
      <c r="DV13" s="27" t="s">
        <v>114</v>
      </c>
      <c r="DW13" s="27" t="s">
        <v>115</v>
      </c>
      <c r="DX13" s="27" t="s">
        <v>116</v>
      </c>
      <c r="DY13" s="27" t="s">
        <v>117</v>
      </c>
      <c r="DZ13" s="27" t="s">
        <v>118</v>
      </c>
      <c r="EA13" s="27" t="s">
        <v>119</v>
      </c>
      <c r="EB13" s="27" t="s">
        <v>120</v>
      </c>
      <c r="EC13" s="27" t="s">
        <v>121</v>
      </c>
      <c r="ED13" s="27" t="s">
        <v>122</v>
      </c>
      <c r="EE13" s="27" t="s">
        <v>123</v>
      </c>
      <c r="EF13" s="27" t="s">
        <v>107</v>
      </c>
      <c r="EG13" s="27" t="s">
        <v>124</v>
      </c>
      <c r="EH13" s="281"/>
      <c r="EI13" s="28" t="s">
        <v>125</v>
      </c>
      <c r="EJ13" s="24" t="s">
        <v>126</v>
      </c>
      <c r="EK13" s="23" t="s">
        <v>123</v>
      </c>
      <c r="EL13" s="23" t="s">
        <v>107</v>
      </c>
      <c r="EM13" s="25" t="s">
        <v>127</v>
      </c>
      <c r="EN13" s="25" t="s">
        <v>126</v>
      </c>
      <c r="EO13" s="25" t="s">
        <v>123</v>
      </c>
      <c r="EP13" s="25" t="s">
        <v>107</v>
      </c>
      <c r="EQ13" s="25" t="s">
        <v>110</v>
      </c>
      <c r="ER13" s="19" t="s">
        <v>126</v>
      </c>
      <c r="ES13" s="19" t="s">
        <v>123</v>
      </c>
      <c r="ET13" s="19" t="s">
        <v>107</v>
      </c>
      <c r="EU13" s="19" t="s">
        <v>111</v>
      </c>
      <c r="EV13" s="26" t="s">
        <v>126</v>
      </c>
      <c r="EW13" s="26" t="s">
        <v>123</v>
      </c>
      <c r="EX13" s="26" t="s">
        <v>107</v>
      </c>
      <c r="EY13" s="26" t="s">
        <v>128</v>
      </c>
      <c r="EZ13" s="27" t="s">
        <v>126</v>
      </c>
      <c r="FA13" s="27" t="s">
        <v>123</v>
      </c>
      <c r="FB13" s="27" t="s">
        <v>107</v>
      </c>
      <c r="FC13" s="27" t="s">
        <v>129</v>
      </c>
      <c r="FD13" s="281"/>
      <c r="FE13" s="29" t="s">
        <v>130</v>
      </c>
      <c r="FF13" s="235"/>
    </row>
    <row r="14" spans="1:163" s="17" customFormat="1" ht="75.75" customHeight="1" x14ac:dyDescent="0.25">
      <c r="A14" s="282" t="s">
        <v>131</v>
      </c>
      <c r="B14" s="282" t="s">
        <v>132</v>
      </c>
      <c r="C14" s="282"/>
      <c r="D14" s="285">
        <v>1</v>
      </c>
      <c r="E14" s="285">
        <v>1</v>
      </c>
      <c r="F14" s="285">
        <v>1</v>
      </c>
      <c r="G14" s="285">
        <v>1</v>
      </c>
      <c r="H14" s="285">
        <v>1</v>
      </c>
      <c r="I14" s="30"/>
      <c r="J14" s="282" t="s">
        <v>133</v>
      </c>
      <c r="K14" s="282">
        <v>36</v>
      </c>
      <c r="L14" s="282" t="s">
        <v>134</v>
      </c>
      <c r="M14" s="282" t="s">
        <v>135</v>
      </c>
      <c r="N14" s="299">
        <v>3603</v>
      </c>
      <c r="O14" s="181"/>
      <c r="P14" s="282" t="s">
        <v>136</v>
      </c>
      <c r="Q14" s="282" t="s">
        <v>137</v>
      </c>
      <c r="R14" s="282" t="s">
        <v>138</v>
      </c>
      <c r="S14" s="282">
        <v>3603027</v>
      </c>
      <c r="T14" s="282" t="s">
        <v>139</v>
      </c>
      <c r="U14" s="282">
        <v>360302700</v>
      </c>
      <c r="V14" s="282">
        <v>27</v>
      </c>
      <c r="W14" s="282" t="s">
        <v>140</v>
      </c>
      <c r="X14" s="282">
        <v>27</v>
      </c>
      <c r="Y14" s="282">
        <v>22</v>
      </c>
      <c r="Z14" s="282">
        <v>22</v>
      </c>
      <c r="AA14" s="282">
        <v>22</v>
      </c>
      <c r="AB14" s="282">
        <v>22</v>
      </c>
      <c r="AC14" s="282">
        <v>27</v>
      </c>
      <c r="AD14" s="301" t="s">
        <v>141</v>
      </c>
      <c r="AE14" s="282">
        <v>27</v>
      </c>
      <c r="AF14" s="304">
        <v>0</v>
      </c>
      <c r="AG14" s="304">
        <v>0</v>
      </c>
      <c r="AH14" s="304">
        <v>0</v>
      </c>
      <c r="AI14" s="32" t="s">
        <v>142</v>
      </c>
      <c r="AJ14" s="33">
        <v>1</v>
      </c>
      <c r="AK14" s="34">
        <v>0</v>
      </c>
      <c r="AL14" s="34">
        <v>0</v>
      </c>
      <c r="AM14" s="34">
        <v>0</v>
      </c>
      <c r="AN14" s="34">
        <v>0</v>
      </c>
      <c r="AO14" s="34">
        <v>0</v>
      </c>
      <c r="AP14" s="282" t="s">
        <v>143</v>
      </c>
      <c r="AQ14" s="314" t="s">
        <v>144</v>
      </c>
      <c r="AR14" s="282" t="s">
        <v>145</v>
      </c>
      <c r="AS14" s="317" t="s">
        <v>146</v>
      </c>
      <c r="AT14" s="317" t="s">
        <v>147</v>
      </c>
      <c r="AU14" s="320" t="s">
        <v>148</v>
      </c>
      <c r="AV14" s="307" t="s">
        <v>149</v>
      </c>
      <c r="AW14" s="35"/>
      <c r="AX14" s="282"/>
      <c r="AY14" s="36"/>
      <c r="AZ14" s="37"/>
      <c r="BA14" s="37"/>
      <c r="BB14" s="37"/>
      <c r="BC14" s="37"/>
      <c r="BD14" s="37"/>
      <c r="BE14" s="37"/>
      <c r="BF14" s="37"/>
      <c r="BG14" s="37"/>
      <c r="BH14" s="37"/>
      <c r="BI14" s="37"/>
      <c r="BJ14" s="37"/>
      <c r="BK14" s="37"/>
      <c r="BL14" s="37"/>
      <c r="BM14" s="37"/>
      <c r="BN14" s="37"/>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8"/>
      <c r="EH14" s="39"/>
      <c r="EI14" s="40"/>
      <c r="EJ14" s="24"/>
      <c r="EK14" s="23"/>
      <c r="EL14" s="23"/>
      <c r="EM14" s="25"/>
      <c r="EN14" s="25"/>
      <c r="EO14" s="25"/>
      <c r="EP14" s="25"/>
      <c r="EQ14" s="41"/>
      <c r="ER14" s="19"/>
      <c r="ES14" s="19"/>
      <c r="ET14" s="19"/>
      <c r="EU14" s="18"/>
      <c r="EV14" s="26"/>
      <c r="EW14" s="26"/>
      <c r="EX14" s="26"/>
      <c r="EY14" s="42"/>
      <c r="EZ14" s="27"/>
      <c r="FA14" s="27"/>
      <c r="FB14" s="27"/>
      <c r="FC14" s="43"/>
      <c r="FD14" s="39"/>
      <c r="FE14" s="44"/>
      <c r="FF14" s="19"/>
    </row>
    <row r="15" spans="1:163" s="17" customFormat="1" ht="77.25" customHeight="1" x14ac:dyDescent="0.25">
      <c r="A15" s="283"/>
      <c r="B15" s="283"/>
      <c r="C15" s="283"/>
      <c r="D15" s="286"/>
      <c r="E15" s="286"/>
      <c r="F15" s="286"/>
      <c r="G15" s="286"/>
      <c r="H15" s="286"/>
      <c r="I15" s="45"/>
      <c r="J15" s="283"/>
      <c r="K15" s="283"/>
      <c r="L15" s="283"/>
      <c r="M15" s="283"/>
      <c r="N15" s="300"/>
      <c r="O15" s="182"/>
      <c r="P15" s="283"/>
      <c r="Q15" s="283"/>
      <c r="R15" s="283"/>
      <c r="S15" s="283"/>
      <c r="T15" s="283"/>
      <c r="U15" s="283"/>
      <c r="V15" s="283"/>
      <c r="W15" s="283"/>
      <c r="X15" s="283"/>
      <c r="Y15" s="283"/>
      <c r="Z15" s="283"/>
      <c r="AA15" s="283"/>
      <c r="AB15" s="283"/>
      <c r="AC15" s="283"/>
      <c r="AD15" s="302"/>
      <c r="AE15" s="283"/>
      <c r="AF15" s="305"/>
      <c r="AG15" s="305"/>
      <c r="AH15" s="305"/>
      <c r="AI15" s="310" t="s">
        <v>150</v>
      </c>
      <c r="AJ15" s="304">
        <v>1</v>
      </c>
      <c r="AK15" s="312">
        <v>0</v>
      </c>
      <c r="AL15" s="312">
        <v>0</v>
      </c>
      <c r="AM15" s="312">
        <v>0</v>
      </c>
      <c r="AN15" s="312">
        <v>0</v>
      </c>
      <c r="AO15" s="312">
        <v>0</v>
      </c>
      <c r="AP15" s="283"/>
      <c r="AQ15" s="315"/>
      <c r="AR15" s="283"/>
      <c r="AS15" s="318"/>
      <c r="AT15" s="318"/>
      <c r="AU15" s="321"/>
      <c r="AV15" s="308"/>
      <c r="AW15" s="46"/>
      <c r="AX15" s="283"/>
      <c r="AY15" s="36"/>
      <c r="AZ15" s="37"/>
      <c r="BA15" s="37"/>
      <c r="BB15" s="37"/>
      <c r="BC15" s="37"/>
      <c r="BD15" s="37"/>
      <c r="BE15" s="37"/>
      <c r="BF15" s="37"/>
      <c r="BG15" s="37"/>
      <c r="BH15" s="37"/>
      <c r="BI15" s="37"/>
      <c r="BJ15" s="37"/>
      <c r="BK15" s="37"/>
      <c r="BL15" s="37"/>
      <c r="BM15" s="37"/>
      <c r="BN15" s="37"/>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8"/>
      <c r="EH15" s="39"/>
      <c r="EI15" s="40"/>
      <c r="EJ15" s="24"/>
      <c r="EK15" s="23"/>
      <c r="EL15" s="23"/>
      <c r="EM15" s="25"/>
      <c r="EN15" s="25"/>
      <c r="EO15" s="25"/>
      <c r="EP15" s="25"/>
      <c r="EQ15" s="41"/>
      <c r="ER15" s="19"/>
      <c r="ES15" s="19"/>
      <c r="ET15" s="19"/>
      <c r="EU15" s="18"/>
      <c r="EV15" s="26"/>
      <c r="EW15" s="26"/>
      <c r="EX15" s="26"/>
      <c r="EY15" s="42"/>
      <c r="EZ15" s="27"/>
      <c r="FA15" s="27"/>
      <c r="FB15" s="27"/>
      <c r="FC15" s="43"/>
      <c r="FD15" s="39"/>
      <c r="FE15" s="44"/>
      <c r="FF15" s="19"/>
    </row>
    <row r="16" spans="1:163" s="17" customFormat="1" ht="77.25" customHeight="1" x14ac:dyDescent="0.25">
      <c r="A16" s="284"/>
      <c r="B16" s="283"/>
      <c r="C16" s="283"/>
      <c r="D16" s="286"/>
      <c r="E16" s="286"/>
      <c r="F16" s="286"/>
      <c r="G16" s="286"/>
      <c r="H16" s="286"/>
      <c r="I16" s="45"/>
      <c r="J16" s="283"/>
      <c r="K16" s="283"/>
      <c r="L16" s="283"/>
      <c r="M16" s="283"/>
      <c r="N16" s="300"/>
      <c r="O16" s="182"/>
      <c r="P16" s="283"/>
      <c r="Q16" s="283"/>
      <c r="R16" s="283"/>
      <c r="S16" s="283"/>
      <c r="T16" s="283"/>
      <c r="U16" s="283"/>
      <c r="V16" s="283"/>
      <c r="W16" s="283"/>
      <c r="X16" s="283"/>
      <c r="Y16" s="284"/>
      <c r="Z16" s="284"/>
      <c r="AA16" s="284"/>
      <c r="AB16" s="284"/>
      <c r="AC16" s="284"/>
      <c r="AD16" s="303"/>
      <c r="AE16" s="284"/>
      <c r="AF16" s="306"/>
      <c r="AG16" s="306"/>
      <c r="AH16" s="306"/>
      <c r="AI16" s="311"/>
      <c r="AJ16" s="306"/>
      <c r="AK16" s="313"/>
      <c r="AL16" s="313"/>
      <c r="AM16" s="313"/>
      <c r="AN16" s="313"/>
      <c r="AO16" s="313"/>
      <c r="AP16" s="284"/>
      <c r="AQ16" s="316"/>
      <c r="AR16" s="284"/>
      <c r="AS16" s="319"/>
      <c r="AT16" s="319"/>
      <c r="AU16" s="322"/>
      <c r="AV16" s="309"/>
      <c r="AW16" s="47"/>
      <c r="AX16" s="284"/>
      <c r="AY16" s="36"/>
      <c r="AZ16" s="37"/>
      <c r="BA16" s="37"/>
      <c r="BB16" s="37"/>
      <c r="BC16" s="37"/>
      <c r="BD16" s="37"/>
      <c r="BE16" s="37"/>
      <c r="BF16" s="37"/>
      <c r="BG16" s="37"/>
      <c r="BH16" s="37"/>
      <c r="BI16" s="37"/>
      <c r="BJ16" s="37"/>
      <c r="BK16" s="37"/>
      <c r="BL16" s="37"/>
      <c r="BM16" s="37"/>
      <c r="BN16" s="37"/>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8"/>
      <c r="EH16" s="39"/>
      <c r="EI16" s="40"/>
      <c r="EJ16" s="24"/>
      <c r="EK16" s="23"/>
      <c r="EL16" s="23"/>
      <c r="EM16" s="25"/>
      <c r="EN16" s="25"/>
      <c r="EO16" s="25"/>
      <c r="EP16" s="25"/>
      <c r="EQ16" s="41"/>
      <c r="ER16" s="19"/>
      <c r="ES16" s="19"/>
      <c r="ET16" s="19"/>
      <c r="EU16" s="18"/>
      <c r="EV16" s="26"/>
      <c r="EW16" s="26"/>
      <c r="EX16" s="26"/>
      <c r="EY16" s="42"/>
      <c r="EZ16" s="27"/>
      <c r="FA16" s="27"/>
      <c r="FB16" s="27"/>
      <c r="FC16" s="43"/>
      <c r="FD16" s="39"/>
      <c r="FE16" s="44"/>
      <c r="FF16" s="19"/>
    </row>
    <row r="17" spans="1:162" s="56" customFormat="1" ht="72.75" customHeight="1" x14ac:dyDescent="0.25">
      <c r="A17" s="326" t="s">
        <v>151</v>
      </c>
      <c r="B17" s="324" t="s">
        <v>152</v>
      </c>
      <c r="C17" s="323">
        <v>0</v>
      </c>
      <c r="D17" s="323">
        <v>1</v>
      </c>
      <c r="E17" s="323">
        <v>1</v>
      </c>
      <c r="F17" s="323">
        <v>1</v>
      </c>
      <c r="G17" s="323">
        <v>1</v>
      </c>
      <c r="H17" s="323">
        <v>1</v>
      </c>
      <c r="I17" s="323">
        <v>1</v>
      </c>
      <c r="J17" s="324" t="s">
        <v>133</v>
      </c>
      <c r="K17" s="324">
        <v>36</v>
      </c>
      <c r="L17" s="325" t="s">
        <v>153</v>
      </c>
      <c r="M17" s="325" t="s">
        <v>154</v>
      </c>
      <c r="N17" s="327">
        <v>3603</v>
      </c>
      <c r="O17" s="325" t="s">
        <v>155</v>
      </c>
      <c r="P17" s="325" t="s">
        <v>156</v>
      </c>
      <c r="Q17" s="325" t="s">
        <v>157</v>
      </c>
      <c r="R17" s="325" t="s">
        <v>158</v>
      </c>
      <c r="S17" s="325">
        <v>3603013</v>
      </c>
      <c r="T17" s="325" t="s">
        <v>159</v>
      </c>
      <c r="U17" s="325">
        <v>360301300</v>
      </c>
      <c r="V17" s="325">
        <v>22</v>
      </c>
      <c r="W17" s="325" t="s">
        <v>160</v>
      </c>
      <c r="X17" s="325">
        <v>22</v>
      </c>
      <c r="Y17" s="332">
        <v>22</v>
      </c>
      <c r="Z17" s="332">
        <v>22</v>
      </c>
      <c r="AA17" s="332">
        <v>22</v>
      </c>
      <c r="AB17" s="332">
        <v>22</v>
      </c>
      <c r="AC17" s="332">
        <v>22</v>
      </c>
      <c r="AD17" s="332" t="s">
        <v>141</v>
      </c>
      <c r="AE17" s="328">
        <v>22</v>
      </c>
      <c r="AF17" s="330">
        <v>0</v>
      </c>
      <c r="AG17" s="330">
        <f>+AJ17*AK17</f>
        <v>0</v>
      </c>
      <c r="AH17" s="330">
        <f>AJ17*AO17</f>
        <v>0</v>
      </c>
      <c r="AI17" s="50" t="s">
        <v>142</v>
      </c>
      <c r="AJ17" s="51">
        <f>SUM(+AJ18+AJ19+AJ20+AJ21)</f>
        <v>1</v>
      </c>
      <c r="AK17" s="52">
        <f>SUMPRODUCT(AJ18*AK18)+(AJ19*AK19)+(AJ20*AK20)+(AJ21*AK21)</f>
        <v>0</v>
      </c>
      <c r="AL17" s="52">
        <f t="shared" ref="AL17:AN17" si="0">SUMPRODUCT(AK18*AL18)+(AK19*AL19)+(AK20*AL20)+(AK21*AL21)</f>
        <v>0</v>
      </c>
      <c r="AM17" s="52">
        <f t="shared" si="0"/>
        <v>0</v>
      </c>
      <c r="AN17" s="52">
        <f t="shared" si="0"/>
        <v>0</v>
      </c>
      <c r="AO17" s="52">
        <f>+AK17+AL17+AM17+AN17</f>
        <v>0</v>
      </c>
      <c r="AP17" s="332" t="s">
        <v>161</v>
      </c>
      <c r="AQ17" s="333"/>
      <c r="AR17" s="334"/>
      <c r="AS17" s="335"/>
      <c r="AT17" s="332" t="s">
        <v>162</v>
      </c>
      <c r="AU17" s="338" t="s">
        <v>163</v>
      </c>
      <c r="AV17" s="340">
        <v>2021768920020</v>
      </c>
      <c r="AW17" s="342">
        <v>2522584304</v>
      </c>
      <c r="AX17" s="344" t="s">
        <v>164</v>
      </c>
      <c r="AY17" s="325" t="s">
        <v>165</v>
      </c>
      <c r="AZ17" s="332" t="s">
        <v>166</v>
      </c>
      <c r="BA17" s="332"/>
      <c r="BB17" s="332"/>
      <c r="BC17" s="53"/>
      <c r="BD17" s="53"/>
      <c r="BE17" s="53"/>
      <c r="BF17" s="53"/>
      <c r="BG17" s="53"/>
      <c r="BH17" s="53"/>
      <c r="BI17" s="53"/>
      <c r="BJ17" s="53"/>
      <c r="BK17" s="53"/>
      <c r="BL17" s="53"/>
      <c r="BM17" s="53"/>
      <c r="BN17" s="53"/>
      <c r="BO17" s="199">
        <f>SUM(BC17:BN17)</f>
        <v>0</v>
      </c>
      <c r="BP17" s="199">
        <v>0</v>
      </c>
      <c r="BQ17" s="187"/>
      <c r="BR17" s="187"/>
      <c r="BS17" s="187"/>
      <c r="BT17" s="187"/>
      <c r="BU17" s="187"/>
      <c r="BV17" s="187"/>
      <c r="BW17" s="187"/>
      <c r="BX17" s="187"/>
      <c r="BY17" s="187"/>
      <c r="BZ17" s="187"/>
      <c r="CA17" s="336">
        <v>145800000</v>
      </c>
      <c r="CB17" s="199">
        <v>0</v>
      </c>
      <c r="CC17" s="199">
        <v>145800000</v>
      </c>
      <c r="CD17" s="199">
        <v>0</v>
      </c>
      <c r="CE17" s="187"/>
      <c r="CF17" s="187"/>
      <c r="CG17" s="187"/>
      <c r="CH17" s="187"/>
      <c r="CI17" s="187"/>
      <c r="CJ17" s="187"/>
      <c r="CK17" s="187"/>
      <c r="CL17" s="187"/>
      <c r="CM17" s="187"/>
      <c r="CN17" s="187"/>
      <c r="CO17" s="346">
        <v>145800000</v>
      </c>
      <c r="CP17" s="199">
        <v>0</v>
      </c>
      <c r="CQ17" s="348">
        <f>+CD18+CO17</f>
        <v>145800000</v>
      </c>
      <c r="CR17" s="199">
        <v>0</v>
      </c>
      <c r="CS17" s="201"/>
      <c r="CT17" s="201"/>
      <c r="CU17" s="201"/>
      <c r="CV17" s="201"/>
      <c r="CW17" s="201"/>
      <c r="CX17" s="201"/>
      <c r="CY17" s="201"/>
      <c r="CZ17" s="201"/>
      <c r="DA17" s="201"/>
      <c r="DB17" s="201"/>
      <c r="DC17" s="199">
        <v>0</v>
      </c>
      <c r="DD17" s="199">
        <v>0</v>
      </c>
      <c r="DE17" s="199">
        <v>0</v>
      </c>
      <c r="DF17" s="199">
        <v>0</v>
      </c>
      <c r="DG17" s="201"/>
      <c r="DH17" s="201"/>
      <c r="DI17" s="201"/>
      <c r="DJ17" s="201"/>
      <c r="DK17" s="201"/>
      <c r="DL17" s="201"/>
      <c r="DM17" s="201"/>
      <c r="DN17" s="201"/>
      <c r="DO17" s="201"/>
      <c r="DP17" s="201"/>
      <c r="DQ17" s="199">
        <v>0</v>
      </c>
      <c r="DR17" s="199">
        <v>0</v>
      </c>
      <c r="DS17" s="199">
        <v>0</v>
      </c>
      <c r="DT17" s="199">
        <v>0</v>
      </c>
      <c r="DU17" s="54"/>
      <c r="DV17" s="54"/>
      <c r="DW17" s="54"/>
      <c r="DX17" s="54"/>
      <c r="DY17" s="54"/>
      <c r="DZ17" s="54"/>
      <c r="EA17" s="54"/>
      <c r="EB17" s="54"/>
      <c r="EC17" s="54"/>
      <c r="ED17" s="54"/>
      <c r="EE17" s="199">
        <v>0</v>
      </c>
      <c r="EF17" s="199">
        <v>0</v>
      </c>
      <c r="EG17" s="359">
        <v>0</v>
      </c>
      <c r="EH17" s="199"/>
      <c r="EI17" s="361" t="s">
        <v>167</v>
      </c>
      <c r="EJ17" s="184"/>
      <c r="EK17" s="184"/>
      <c r="EL17" s="184"/>
      <c r="EM17" s="367"/>
      <c r="EN17" s="190"/>
      <c r="EO17" s="184"/>
      <c r="EP17" s="184"/>
      <c r="EQ17" s="190">
        <v>145800000</v>
      </c>
      <c r="ER17" s="190"/>
      <c r="ES17" s="181"/>
      <c r="ET17" s="181"/>
      <c r="EU17" s="364">
        <v>0</v>
      </c>
      <c r="EV17" s="193"/>
      <c r="EW17" s="181"/>
      <c r="EX17" s="159"/>
      <c r="EY17" s="190">
        <v>0</v>
      </c>
      <c r="EZ17" s="196"/>
      <c r="FA17" s="181"/>
      <c r="FB17" s="181"/>
      <c r="FC17" s="190">
        <v>0</v>
      </c>
      <c r="FD17" s="350" t="e">
        <f>+EQ17/FC17</f>
        <v>#DIV/0!</v>
      </c>
      <c r="FE17" s="353" t="s">
        <v>168</v>
      </c>
      <c r="FF17" s="55"/>
    </row>
    <row r="18" spans="1:162" s="56" customFormat="1" ht="117" customHeight="1" x14ac:dyDescent="0.25">
      <c r="A18" s="324"/>
      <c r="B18" s="324"/>
      <c r="C18" s="323"/>
      <c r="D18" s="323"/>
      <c r="E18" s="323"/>
      <c r="F18" s="323"/>
      <c r="G18" s="323"/>
      <c r="H18" s="323"/>
      <c r="I18" s="323"/>
      <c r="J18" s="324"/>
      <c r="K18" s="324"/>
      <c r="L18" s="325"/>
      <c r="M18" s="325"/>
      <c r="N18" s="327"/>
      <c r="O18" s="325"/>
      <c r="P18" s="325"/>
      <c r="Q18" s="325"/>
      <c r="R18" s="325"/>
      <c r="S18" s="325"/>
      <c r="T18" s="325"/>
      <c r="U18" s="325"/>
      <c r="V18" s="325"/>
      <c r="W18" s="325"/>
      <c r="X18" s="325"/>
      <c r="Y18" s="325"/>
      <c r="Z18" s="325"/>
      <c r="AA18" s="325"/>
      <c r="AB18" s="325"/>
      <c r="AC18" s="325"/>
      <c r="AD18" s="325"/>
      <c r="AE18" s="329"/>
      <c r="AF18" s="331"/>
      <c r="AG18" s="331"/>
      <c r="AH18" s="331"/>
      <c r="AI18" s="57" t="s">
        <v>169</v>
      </c>
      <c r="AJ18" s="49">
        <v>0.2</v>
      </c>
      <c r="AK18" s="58">
        <v>0</v>
      </c>
      <c r="AL18" s="58">
        <v>0</v>
      </c>
      <c r="AM18" s="58">
        <v>0</v>
      </c>
      <c r="AN18" s="49">
        <v>0</v>
      </c>
      <c r="AO18" s="58">
        <f>+AK18+AL18+AM18+AN18</f>
        <v>0</v>
      </c>
      <c r="AP18" s="325"/>
      <c r="AQ18" s="59" t="s">
        <v>144</v>
      </c>
      <c r="AR18" s="48" t="s">
        <v>145</v>
      </c>
      <c r="AS18" s="48" t="s">
        <v>146</v>
      </c>
      <c r="AT18" s="325"/>
      <c r="AU18" s="339"/>
      <c r="AV18" s="341"/>
      <c r="AW18" s="343"/>
      <c r="AX18" s="345"/>
      <c r="AY18" s="325"/>
      <c r="AZ18" s="325"/>
      <c r="BA18" s="325"/>
      <c r="BB18" s="325"/>
      <c r="BC18" s="53"/>
      <c r="BD18" s="53"/>
      <c r="BE18" s="53"/>
      <c r="BF18" s="53"/>
      <c r="BG18" s="53"/>
      <c r="BH18" s="53"/>
      <c r="BI18" s="53"/>
      <c r="BJ18" s="53"/>
      <c r="BK18" s="53"/>
      <c r="BL18" s="53"/>
      <c r="BM18" s="53"/>
      <c r="BN18" s="53"/>
      <c r="BO18" s="200"/>
      <c r="BP18" s="200"/>
      <c r="BQ18" s="188"/>
      <c r="BR18" s="188"/>
      <c r="BS18" s="188"/>
      <c r="BT18" s="188"/>
      <c r="BU18" s="188"/>
      <c r="BV18" s="188"/>
      <c r="BW18" s="188"/>
      <c r="BX18" s="188"/>
      <c r="BY18" s="188"/>
      <c r="BZ18" s="188"/>
      <c r="CA18" s="337"/>
      <c r="CB18" s="200"/>
      <c r="CC18" s="200"/>
      <c r="CD18" s="200"/>
      <c r="CE18" s="188"/>
      <c r="CF18" s="188"/>
      <c r="CG18" s="188"/>
      <c r="CH18" s="188"/>
      <c r="CI18" s="188"/>
      <c r="CJ18" s="188"/>
      <c r="CK18" s="188"/>
      <c r="CL18" s="188"/>
      <c r="CM18" s="188"/>
      <c r="CN18" s="188"/>
      <c r="CO18" s="347"/>
      <c r="CP18" s="200"/>
      <c r="CQ18" s="349"/>
      <c r="CR18" s="200"/>
      <c r="CS18" s="202"/>
      <c r="CT18" s="202"/>
      <c r="CU18" s="202"/>
      <c r="CV18" s="202"/>
      <c r="CW18" s="202"/>
      <c r="CX18" s="202"/>
      <c r="CY18" s="202"/>
      <c r="CZ18" s="202"/>
      <c r="DA18" s="202"/>
      <c r="DB18" s="202"/>
      <c r="DC18" s="200"/>
      <c r="DD18" s="200"/>
      <c r="DE18" s="200"/>
      <c r="DF18" s="200"/>
      <c r="DG18" s="202"/>
      <c r="DH18" s="202"/>
      <c r="DI18" s="202"/>
      <c r="DJ18" s="202"/>
      <c r="DK18" s="202"/>
      <c r="DL18" s="202"/>
      <c r="DM18" s="202"/>
      <c r="DN18" s="202"/>
      <c r="DO18" s="202"/>
      <c r="DP18" s="202"/>
      <c r="DQ18" s="200"/>
      <c r="DR18" s="200"/>
      <c r="DS18" s="200">
        <f>+DF17+DQ18</f>
        <v>0</v>
      </c>
      <c r="DT18" s="200"/>
      <c r="DU18" s="54"/>
      <c r="DV18" s="54"/>
      <c r="DW18" s="54"/>
      <c r="DX18" s="54"/>
      <c r="DY18" s="54"/>
      <c r="DZ18" s="54"/>
      <c r="EA18" s="54"/>
      <c r="EB18" s="54"/>
      <c r="EC18" s="54"/>
      <c r="ED18" s="54"/>
      <c r="EE18" s="200"/>
      <c r="EF18" s="200"/>
      <c r="EG18" s="360">
        <v>0</v>
      </c>
      <c r="EH18" s="200"/>
      <c r="EI18" s="362"/>
      <c r="EJ18" s="185"/>
      <c r="EK18" s="185"/>
      <c r="EL18" s="185"/>
      <c r="EM18" s="368"/>
      <c r="EN18" s="191"/>
      <c r="EO18" s="185"/>
      <c r="EP18" s="185"/>
      <c r="EQ18" s="191"/>
      <c r="ER18" s="191"/>
      <c r="ES18" s="182"/>
      <c r="ET18" s="182"/>
      <c r="EU18" s="365"/>
      <c r="EV18" s="194"/>
      <c r="EW18" s="182"/>
      <c r="EX18" s="160"/>
      <c r="EY18" s="191"/>
      <c r="EZ18" s="197"/>
      <c r="FA18" s="182"/>
      <c r="FB18" s="182"/>
      <c r="FC18" s="191"/>
      <c r="FD18" s="351"/>
      <c r="FE18" s="354"/>
      <c r="FF18" s="357" t="s">
        <v>170</v>
      </c>
    </row>
    <row r="19" spans="1:162" s="56" customFormat="1" ht="96.75" customHeight="1" x14ac:dyDescent="0.25">
      <c r="A19" s="324"/>
      <c r="B19" s="324"/>
      <c r="C19" s="323"/>
      <c r="D19" s="323"/>
      <c r="E19" s="323"/>
      <c r="F19" s="323"/>
      <c r="G19" s="323"/>
      <c r="H19" s="323"/>
      <c r="I19" s="323">
        <v>1</v>
      </c>
      <c r="J19" s="324"/>
      <c r="K19" s="324"/>
      <c r="L19" s="325"/>
      <c r="M19" s="325"/>
      <c r="N19" s="327"/>
      <c r="O19" s="325"/>
      <c r="P19" s="325"/>
      <c r="Q19" s="325"/>
      <c r="R19" s="325"/>
      <c r="S19" s="325"/>
      <c r="T19" s="325"/>
      <c r="U19" s="325"/>
      <c r="V19" s="325"/>
      <c r="W19" s="325"/>
      <c r="X19" s="325"/>
      <c r="Y19" s="325"/>
      <c r="Z19" s="325"/>
      <c r="AA19" s="325"/>
      <c r="AB19" s="325"/>
      <c r="AC19" s="325"/>
      <c r="AD19" s="325"/>
      <c r="AE19" s="329"/>
      <c r="AF19" s="331"/>
      <c r="AG19" s="331"/>
      <c r="AH19" s="331"/>
      <c r="AI19" s="57" t="s">
        <v>171</v>
      </c>
      <c r="AJ19" s="49">
        <v>0.2</v>
      </c>
      <c r="AK19" s="58">
        <v>0</v>
      </c>
      <c r="AL19" s="58">
        <v>0</v>
      </c>
      <c r="AM19" s="58">
        <v>0</v>
      </c>
      <c r="AN19" s="49">
        <v>0</v>
      </c>
      <c r="AO19" s="58">
        <f t="shared" ref="AO19:AO31" si="1">+AK19+AL19+AM19+AN19</f>
        <v>0</v>
      </c>
      <c r="AP19" s="325"/>
      <c r="AQ19" s="59" t="s">
        <v>144</v>
      </c>
      <c r="AR19" s="48" t="s">
        <v>145</v>
      </c>
      <c r="AS19" s="48" t="s">
        <v>146</v>
      </c>
      <c r="AT19" s="325"/>
      <c r="AU19" s="339"/>
      <c r="AV19" s="341"/>
      <c r="AW19" s="343"/>
      <c r="AX19" s="345"/>
      <c r="AY19" s="325"/>
      <c r="AZ19" s="325"/>
      <c r="BA19" s="325"/>
      <c r="BB19" s="325"/>
      <c r="BC19" s="53"/>
      <c r="BD19" s="53"/>
      <c r="BE19" s="53"/>
      <c r="BF19" s="53"/>
      <c r="BG19" s="53"/>
      <c r="BH19" s="53"/>
      <c r="BI19" s="53"/>
      <c r="BJ19" s="53"/>
      <c r="BK19" s="53"/>
      <c r="BL19" s="53"/>
      <c r="BM19" s="53"/>
      <c r="BN19" s="53"/>
      <c r="BO19" s="200"/>
      <c r="BP19" s="200"/>
      <c r="BQ19" s="188"/>
      <c r="BR19" s="188"/>
      <c r="BS19" s="188"/>
      <c r="BT19" s="188"/>
      <c r="BU19" s="188"/>
      <c r="BV19" s="188"/>
      <c r="BW19" s="188"/>
      <c r="BX19" s="188"/>
      <c r="BY19" s="188"/>
      <c r="BZ19" s="188"/>
      <c r="CA19" s="337"/>
      <c r="CB19" s="200"/>
      <c r="CC19" s="200"/>
      <c r="CD19" s="200"/>
      <c r="CE19" s="188"/>
      <c r="CF19" s="188"/>
      <c r="CG19" s="188"/>
      <c r="CH19" s="188"/>
      <c r="CI19" s="188"/>
      <c r="CJ19" s="188"/>
      <c r="CK19" s="188"/>
      <c r="CL19" s="188"/>
      <c r="CM19" s="188"/>
      <c r="CN19" s="188"/>
      <c r="CO19" s="347"/>
      <c r="CP19" s="200"/>
      <c r="CQ19" s="349"/>
      <c r="CR19" s="200"/>
      <c r="CS19" s="202"/>
      <c r="CT19" s="202"/>
      <c r="CU19" s="202"/>
      <c r="CV19" s="202"/>
      <c r="CW19" s="202"/>
      <c r="CX19" s="202"/>
      <c r="CY19" s="202"/>
      <c r="CZ19" s="202"/>
      <c r="DA19" s="202"/>
      <c r="DB19" s="202"/>
      <c r="DC19" s="200"/>
      <c r="DD19" s="200"/>
      <c r="DE19" s="200"/>
      <c r="DF19" s="200"/>
      <c r="DG19" s="202"/>
      <c r="DH19" s="202"/>
      <c r="DI19" s="202"/>
      <c r="DJ19" s="202"/>
      <c r="DK19" s="202"/>
      <c r="DL19" s="202"/>
      <c r="DM19" s="202"/>
      <c r="DN19" s="202"/>
      <c r="DO19" s="202"/>
      <c r="DP19" s="202"/>
      <c r="DQ19" s="200"/>
      <c r="DR19" s="200"/>
      <c r="DS19" s="200"/>
      <c r="DT19" s="200"/>
      <c r="DU19" s="201"/>
      <c r="DV19" s="201"/>
      <c r="DW19" s="201"/>
      <c r="DX19" s="201"/>
      <c r="DY19" s="201"/>
      <c r="DZ19" s="201"/>
      <c r="EA19" s="201"/>
      <c r="EB19" s="201"/>
      <c r="EC19" s="201"/>
      <c r="ED19" s="201"/>
      <c r="EE19" s="200"/>
      <c r="EF19" s="200"/>
      <c r="EG19" s="360"/>
      <c r="EH19" s="200"/>
      <c r="EI19" s="362"/>
      <c r="EJ19" s="185"/>
      <c r="EK19" s="185"/>
      <c r="EL19" s="185"/>
      <c r="EM19" s="368"/>
      <c r="EN19" s="191"/>
      <c r="EO19" s="185"/>
      <c r="EP19" s="185"/>
      <c r="EQ19" s="191"/>
      <c r="ER19" s="191"/>
      <c r="ES19" s="182"/>
      <c r="ET19" s="182"/>
      <c r="EU19" s="365"/>
      <c r="EV19" s="194"/>
      <c r="EW19" s="182"/>
      <c r="EX19" s="160"/>
      <c r="EY19" s="191"/>
      <c r="EZ19" s="197"/>
      <c r="FA19" s="182"/>
      <c r="FB19" s="182"/>
      <c r="FC19" s="191"/>
      <c r="FD19" s="351"/>
      <c r="FE19" s="354"/>
      <c r="FF19" s="358"/>
    </row>
    <row r="20" spans="1:162" s="56" customFormat="1" ht="96" customHeight="1" x14ac:dyDescent="0.25">
      <c r="A20" s="324"/>
      <c r="B20" s="324"/>
      <c r="C20" s="323"/>
      <c r="D20" s="323"/>
      <c r="E20" s="323"/>
      <c r="F20" s="323"/>
      <c r="G20" s="323"/>
      <c r="H20" s="323"/>
      <c r="I20" s="323"/>
      <c r="J20" s="324"/>
      <c r="K20" s="324"/>
      <c r="L20" s="325"/>
      <c r="M20" s="325"/>
      <c r="N20" s="327"/>
      <c r="O20" s="325"/>
      <c r="P20" s="325"/>
      <c r="Q20" s="325"/>
      <c r="R20" s="325"/>
      <c r="S20" s="325"/>
      <c r="T20" s="325"/>
      <c r="U20" s="325"/>
      <c r="V20" s="325"/>
      <c r="W20" s="325"/>
      <c r="X20" s="325"/>
      <c r="Y20" s="325"/>
      <c r="Z20" s="325"/>
      <c r="AA20" s="325"/>
      <c r="AB20" s="325"/>
      <c r="AC20" s="325">
        <v>22</v>
      </c>
      <c r="AD20" s="325"/>
      <c r="AE20" s="329"/>
      <c r="AF20" s="331"/>
      <c r="AG20" s="331"/>
      <c r="AH20" s="331"/>
      <c r="AI20" s="60" t="s">
        <v>172</v>
      </c>
      <c r="AJ20" s="49">
        <v>0.2</v>
      </c>
      <c r="AK20" s="58">
        <v>0</v>
      </c>
      <c r="AL20" s="58">
        <v>0</v>
      </c>
      <c r="AM20" s="58">
        <v>0</v>
      </c>
      <c r="AN20" s="49">
        <v>0</v>
      </c>
      <c r="AO20" s="58">
        <f t="shared" si="1"/>
        <v>0</v>
      </c>
      <c r="AP20" s="325"/>
      <c r="AQ20" s="59" t="s">
        <v>144</v>
      </c>
      <c r="AR20" s="48" t="s">
        <v>145</v>
      </c>
      <c r="AS20" s="48" t="s">
        <v>146</v>
      </c>
      <c r="AT20" s="325"/>
      <c r="AU20" s="339"/>
      <c r="AV20" s="341"/>
      <c r="AW20" s="343"/>
      <c r="AX20" s="345"/>
      <c r="AY20" s="325"/>
      <c r="AZ20" s="325"/>
      <c r="BA20" s="325"/>
      <c r="BB20" s="325"/>
      <c r="BC20" s="53"/>
      <c r="BD20" s="53"/>
      <c r="BE20" s="53"/>
      <c r="BF20" s="53"/>
      <c r="BG20" s="53"/>
      <c r="BH20" s="53"/>
      <c r="BI20" s="53"/>
      <c r="BJ20" s="53"/>
      <c r="BK20" s="53"/>
      <c r="BL20" s="53"/>
      <c r="BM20" s="53"/>
      <c r="BN20" s="53"/>
      <c r="BO20" s="200"/>
      <c r="BP20" s="200"/>
      <c r="BQ20" s="188"/>
      <c r="BR20" s="188"/>
      <c r="BS20" s="188"/>
      <c r="BT20" s="188"/>
      <c r="BU20" s="188"/>
      <c r="BV20" s="188"/>
      <c r="BW20" s="188"/>
      <c r="BX20" s="188"/>
      <c r="BY20" s="188"/>
      <c r="BZ20" s="188"/>
      <c r="CA20" s="337"/>
      <c r="CB20" s="200"/>
      <c r="CC20" s="200"/>
      <c r="CD20" s="200"/>
      <c r="CE20" s="188"/>
      <c r="CF20" s="188"/>
      <c r="CG20" s="188"/>
      <c r="CH20" s="188"/>
      <c r="CI20" s="188"/>
      <c r="CJ20" s="188"/>
      <c r="CK20" s="188"/>
      <c r="CL20" s="188"/>
      <c r="CM20" s="188"/>
      <c r="CN20" s="188"/>
      <c r="CO20" s="347"/>
      <c r="CP20" s="200"/>
      <c r="CQ20" s="349"/>
      <c r="CR20" s="200"/>
      <c r="CS20" s="202"/>
      <c r="CT20" s="202"/>
      <c r="CU20" s="202"/>
      <c r="CV20" s="202"/>
      <c r="CW20" s="202"/>
      <c r="CX20" s="202"/>
      <c r="CY20" s="202"/>
      <c r="CZ20" s="202"/>
      <c r="DA20" s="202"/>
      <c r="DB20" s="202"/>
      <c r="DC20" s="200"/>
      <c r="DD20" s="200">
        <v>0</v>
      </c>
      <c r="DE20" s="200"/>
      <c r="DF20" s="200"/>
      <c r="DG20" s="202"/>
      <c r="DH20" s="202"/>
      <c r="DI20" s="202"/>
      <c r="DJ20" s="202"/>
      <c r="DK20" s="202"/>
      <c r="DL20" s="202"/>
      <c r="DM20" s="202"/>
      <c r="DN20" s="202"/>
      <c r="DO20" s="202"/>
      <c r="DP20" s="202"/>
      <c r="DQ20" s="200"/>
      <c r="DR20" s="200"/>
      <c r="DS20" s="200"/>
      <c r="DT20" s="200"/>
      <c r="DU20" s="202"/>
      <c r="DV20" s="202"/>
      <c r="DW20" s="202"/>
      <c r="DX20" s="202"/>
      <c r="DY20" s="202"/>
      <c r="DZ20" s="202"/>
      <c r="EA20" s="202"/>
      <c r="EB20" s="202"/>
      <c r="EC20" s="202"/>
      <c r="ED20" s="202"/>
      <c r="EE20" s="200"/>
      <c r="EF20" s="200"/>
      <c r="EG20" s="360"/>
      <c r="EH20" s="200"/>
      <c r="EI20" s="362"/>
      <c r="EJ20" s="185"/>
      <c r="EK20" s="185"/>
      <c r="EL20" s="185"/>
      <c r="EM20" s="368"/>
      <c r="EN20" s="191"/>
      <c r="EO20" s="185"/>
      <c r="EP20" s="185"/>
      <c r="EQ20" s="191"/>
      <c r="ER20" s="191"/>
      <c r="ES20" s="182"/>
      <c r="ET20" s="182"/>
      <c r="EU20" s="365"/>
      <c r="EV20" s="194"/>
      <c r="EW20" s="182"/>
      <c r="EX20" s="160"/>
      <c r="EY20" s="191"/>
      <c r="EZ20" s="197"/>
      <c r="FA20" s="182"/>
      <c r="FB20" s="182"/>
      <c r="FC20" s="191"/>
      <c r="FD20" s="351"/>
      <c r="FE20" s="354"/>
      <c r="FF20" s="358"/>
    </row>
    <row r="21" spans="1:162" s="56" customFormat="1" ht="94.95" customHeight="1" x14ac:dyDescent="0.25">
      <c r="A21" s="324"/>
      <c r="B21" s="324"/>
      <c r="C21" s="323"/>
      <c r="D21" s="323"/>
      <c r="E21" s="323"/>
      <c r="F21" s="323"/>
      <c r="G21" s="323"/>
      <c r="H21" s="323"/>
      <c r="I21" s="323"/>
      <c r="J21" s="324"/>
      <c r="K21" s="324"/>
      <c r="L21" s="325"/>
      <c r="M21" s="325"/>
      <c r="N21" s="327"/>
      <c r="O21" s="325"/>
      <c r="P21" s="325"/>
      <c r="Q21" s="325"/>
      <c r="R21" s="325"/>
      <c r="S21" s="325"/>
      <c r="T21" s="325"/>
      <c r="U21" s="325"/>
      <c r="V21" s="325"/>
      <c r="W21" s="325"/>
      <c r="X21" s="325"/>
      <c r="Y21" s="325"/>
      <c r="Z21" s="325"/>
      <c r="AA21" s="325"/>
      <c r="AB21" s="325"/>
      <c r="AC21" s="325"/>
      <c r="AD21" s="325"/>
      <c r="AE21" s="329"/>
      <c r="AF21" s="331"/>
      <c r="AG21" s="331"/>
      <c r="AH21" s="331"/>
      <c r="AI21" s="61" t="s">
        <v>173</v>
      </c>
      <c r="AJ21" s="49">
        <v>0.4</v>
      </c>
      <c r="AK21" s="58">
        <v>0</v>
      </c>
      <c r="AL21" s="58">
        <v>0</v>
      </c>
      <c r="AM21" s="58">
        <v>0</v>
      </c>
      <c r="AN21" s="49">
        <v>0</v>
      </c>
      <c r="AO21" s="58">
        <f>+AK21+AL21+AM21+AN21</f>
        <v>0</v>
      </c>
      <c r="AP21" s="325"/>
      <c r="AQ21" s="59" t="s">
        <v>144</v>
      </c>
      <c r="AR21" s="48" t="s">
        <v>145</v>
      </c>
      <c r="AS21" s="48" t="s">
        <v>146</v>
      </c>
      <c r="AT21" s="325"/>
      <c r="AU21" s="339"/>
      <c r="AV21" s="341"/>
      <c r="AW21" s="343"/>
      <c r="AX21" s="345"/>
      <c r="AY21" s="325"/>
      <c r="AZ21" s="325"/>
      <c r="BA21" s="325"/>
      <c r="BB21" s="325"/>
      <c r="BC21" s="53"/>
      <c r="BD21" s="53"/>
      <c r="BE21" s="53"/>
      <c r="BF21" s="53"/>
      <c r="BG21" s="53"/>
      <c r="BH21" s="53"/>
      <c r="BI21" s="53"/>
      <c r="BJ21" s="53"/>
      <c r="BK21" s="53"/>
      <c r="BL21" s="53"/>
      <c r="BM21" s="53"/>
      <c r="BN21" s="53"/>
      <c r="BO21" s="200"/>
      <c r="BP21" s="200"/>
      <c r="BQ21" s="189"/>
      <c r="BR21" s="189"/>
      <c r="BS21" s="189"/>
      <c r="BT21" s="189"/>
      <c r="BU21" s="189"/>
      <c r="BV21" s="189"/>
      <c r="BW21" s="189"/>
      <c r="BX21" s="189"/>
      <c r="BY21" s="189"/>
      <c r="BZ21" s="189"/>
      <c r="CA21" s="337"/>
      <c r="CB21" s="200"/>
      <c r="CC21" s="200"/>
      <c r="CD21" s="200"/>
      <c r="CE21" s="189"/>
      <c r="CF21" s="189"/>
      <c r="CG21" s="189"/>
      <c r="CH21" s="189"/>
      <c r="CI21" s="189"/>
      <c r="CJ21" s="189"/>
      <c r="CK21" s="189"/>
      <c r="CL21" s="189"/>
      <c r="CM21" s="189"/>
      <c r="CN21" s="189"/>
      <c r="CO21" s="347"/>
      <c r="CP21" s="200"/>
      <c r="CQ21" s="349"/>
      <c r="CR21" s="200"/>
      <c r="CS21" s="202"/>
      <c r="CT21" s="202"/>
      <c r="CU21" s="202"/>
      <c r="CV21" s="202"/>
      <c r="CW21" s="202"/>
      <c r="CX21" s="202"/>
      <c r="CY21" s="202"/>
      <c r="CZ21" s="202"/>
      <c r="DA21" s="202"/>
      <c r="DB21" s="202"/>
      <c r="DC21" s="200"/>
      <c r="DD21" s="200"/>
      <c r="DE21" s="200"/>
      <c r="DF21" s="200"/>
      <c r="DG21" s="202"/>
      <c r="DH21" s="202"/>
      <c r="DI21" s="202"/>
      <c r="DJ21" s="202"/>
      <c r="DK21" s="202"/>
      <c r="DL21" s="202"/>
      <c r="DM21" s="202"/>
      <c r="DN21" s="202"/>
      <c r="DO21" s="202"/>
      <c r="DP21" s="202"/>
      <c r="DQ21" s="200"/>
      <c r="DR21" s="200"/>
      <c r="DS21" s="200"/>
      <c r="DT21" s="200"/>
      <c r="DU21" s="202"/>
      <c r="DV21" s="202"/>
      <c r="DW21" s="202"/>
      <c r="DX21" s="202"/>
      <c r="DY21" s="202"/>
      <c r="DZ21" s="202"/>
      <c r="EA21" s="202"/>
      <c r="EB21" s="202"/>
      <c r="EC21" s="202"/>
      <c r="ED21" s="202"/>
      <c r="EE21" s="200"/>
      <c r="EF21" s="200"/>
      <c r="EG21" s="360"/>
      <c r="EH21" s="200"/>
      <c r="EI21" s="363"/>
      <c r="EJ21" s="186"/>
      <c r="EK21" s="186"/>
      <c r="EL21" s="186"/>
      <c r="EM21" s="369"/>
      <c r="EN21" s="192"/>
      <c r="EO21" s="186"/>
      <c r="EP21" s="186"/>
      <c r="EQ21" s="192"/>
      <c r="ER21" s="192"/>
      <c r="ES21" s="183"/>
      <c r="ET21" s="183"/>
      <c r="EU21" s="366"/>
      <c r="EV21" s="195"/>
      <c r="EW21" s="183"/>
      <c r="EX21" s="161"/>
      <c r="EY21" s="192"/>
      <c r="EZ21" s="198"/>
      <c r="FA21" s="183"/>
      <c r="FB21" s="183"/>
      <c r="FC21" s="192"/>
      <c r="FD21" s="352"/>
      <c r="FE21" s="354"/>
      <c r="FF21" s="358"/>
    </row>
    <row r="22" spans="1:162" s="56" customFormat="1" ht="59.25" customHeight="1" x14ac:dyDescent="0.25">
      <c r="A22" s="370" t="s">
        <v>151</v>
      </c>
      <c r="B22" s="370" t="s">
        <v>174</v>
      </c>
      <c r="C22" s="373">
        <v>1.89E-2</v>
      </c>
      <c r="D22" s="373">
        <v>3.2000000000000001E-2</v>
      </c>
      <c r="E22" s="375">
        <v>0.25</v>
      </c>
      <c r="F22" s="375">
        <v>0.5</v>
      </c>
      <c r="G22" s="375">
        <v>0.25</v>
      </c>
      <c r="H22" s="375">
        <v>0</v>
      </c>
      <c r="I22" s="62"/>
      <c r="J22" s="370" t="s">
        <v>133</v>
      </c>
      <c r="K22" s="370">
        <v>36</v>
      </c>
      <c r="L22" s="178" t="s">
        <v>175</v>
      </c>
      <c r="M22" s="178" t="s">
        <v>154</v>
      </c>
      <c r="N22" s="379">
        <v>3603</v>
      </c>
      <c r="O22" s="178" t="s">
        <v>176</v>
      </c>
      <c r="P22" s="178" t="s">
        <v>177</v>
      </c>
      <c r="Q22" s="377" t="s">
        <v>178</v>
      </c>
      <c r="R22" s="178" t="s">
        <v>179</v>
      </c>
      <c r="S22" s="178">
        <v>3603019</v>
      </c>
      <c r="T22" s="178" t="s">
        <v>180</v>
      </c>
      <c r="U22" s="178">
        <v>360301900</v>
      </c>
      <c r="V22" s="178">
        <v>1274</v>
      </c>
      <c r="W22" s="178" t="s">
        <v>160</v>
      </c>
      <c r="X22" s="178">
        <v>1050</v>
      </c>
      <c r="Y22" s="178">
        <v>256</v>
      </c>
      <c r="Z22" s="178">
        <v>250</v>
      </c>
      <c r="AA22" s="178">
        <v>244</v>
      </c>
      <c r="AB22" s="178">
        <v>300</v>
      </c>
      <c r="AC22" s="381">
        <v>275</v>
      </c>
      <c r="AD22" s="178" t="s">
        <v>181</v>
      </c>
      <c r="AE22" s="384">
        <v>275</v>
      </c>
      <c r="AF22" s="386"/>
      <c r="AG22" s="388">
        <f>+AL22/AJ22</f>
        <v>0.30000000000000004</v>
      </c>
      <c r="AH22" s="388">
        <f>AJ22*AO22</f>
        <v>0.65</v>
      </c>
      <c r="AI22" s="66" t="s">
        <v>182</v>
      </c>
      <c r="AJ22" s="67">
        <f>SUM(AJ23:AJ27)</f>
        <v>1</v>
      </c>
      <c r="AK22" s="68">
        <f>(AJ23*AK23)+(AJ24*AK24)+(AJ25*AK25)+(AJ26*AK26)+(AJ27*AK27)</f>
        <v>0.35</v>
      </c>
      <c r="AL22" s="68">
        <f>(AJ23*AL23)+(AJ24*AL24)+(AJ25*AL25)+(AJ26*AL26)+(AJ27*AL27)</f>
        <v>0.30000000000000004</v>
      </c>
      <c r="AM22" s="68">
        <f>(AJ23*AM23)+(AJ24*AM24)+(AJ25*AM25)+(AJ26*AM26)+(AJ27*AM27)</f>
        <v>0</v>
      </c>
      <c r="AN22" s="68">
        <f>(AK23*AN23)+(AK24*AN24)+(AK25*AN25)+(AK26*AN26)+(AK27*AN27)</f>
        <v>0</v>
      </c>
      <c r="AO22" s="69">
        <f>+AK22+AL22+AM22+AN22</f>
        <v>0.65</v>
      </c>
      <c r="AP22" s="63" t="s">
        <v>161</v>
      </c>
      <c r="AQ22" s="396"/>
      <c r="AR22" s="397"/>
      <c r="AS22" s="398"/>
      <c r="AT22" s="178" t="s">
        <v>183</v>
      </c>
      <c r="AU22" s="178" t="s">
        <v>163</v>
      </c>
      <c r="AV22" s="399">
        <v>2021768920021</v>
      </c>
      <c r="AW22" s="175">
        <f>9696469757+10995240344</f>
        <v>20691710101</v>
      </c>
      <c r="AX22" s="402" t="s">
        <v>184</v>
      </c>
      <c r="AY22" s="178" t="s">
        <v>185</v>
      </c>
      <c r="AZ22" s="178" t="s">
        <v>186</v>
      </c>
      <c r="BA22" s="391"/>
      <c r="BB22" s="178"/>
      <c r="BC22" s="70"/>
      <c r="BD22" s="70"/>
      <c r="BE22" s="70"/>
      <c r="BF22" s="70"/>
      <c r="BG22" s="70"/>
      <c r="BH22" s="70"/>
      <c r="BI22" s="70"/>
      <c r="BJ22" s="70"/>
      <c r="BK22" s="70"/>
      <c r="BL22" s="70"/>
      <c r="BM22" s="70"/>
      <c r="BN22" s="70"/>
      <c r="BO22" s="393">
        <f t="shared" ref="BO22:BO32" si="2">SUM(BC22:BN22)</f>
        <v>0</v>
      </c>
      <c r="BP22" s="175">
        <v>2046245663</v>
      </c>
      <c r="BQ22" s="178"/>
      <c r="BR22" s="178"/>
      <c r="BS22" s="178"/>
      <c r="BT22" s="178"/>
      <c r="BU22" s="178"/>
      <c r="BV22" s="178"/>
      <c r="BW22" s="178"/>
      <c r="BX22" s="71"/>
      <c r="BY22" s="71"/>
      <c r="BZ22" s="71"/>
      <c r="CA22" s="175"/>
      <c r="CB22" s="175"/>
      <c r="CC22" s="404">
        <f>SUM(BP22:CB23)</f>
        <v>2046245663</v>
      </c>
      <c r="CD22" s="175">
        <v>2046245663</v>
      </c>
      <c r="CE22" s="178"/>
      <c r="CF22" s="178"/>
      <c r="CG22" s="178"/>
      <c r="CH22" s="178"/>
      <c r="CI22" s="178"/>
      <c r="CJ22" s="178"/>
      <c r="CK22" s="178"/>
      <c r="CL22" s="178"/>
      <c r="CM22" s="178"/>
      <c r="CN22" s="178"/>
      <c r="CO22" s="175"/>
      <c r="CP22" s="175"/>
      <c r="CQ22" s="404">
        <f>SUM(CD22,CO22)</f>
        <v>2046245663</v>
      </c>
      <c r="CR22" s="175">
        <v>2046245663</v>
      </c>
      <c r="CS22" s="175"/>
      <c r="CT22" s="175"/>
      <c r="CU22" s="175"/>
      <c r="CV22" s="175"/>
      <c r="CW22" s="175"/>
      <c r="CX22" s="175"/>
      <c r="CY22" s="175"/>
      <c r="CZ22" s="175"/>
      <c r="DA22" s="175"/>
      <c r="DB22" s="175"/>
      <c r="DC22" s="175"/>
      <c r="DD22" s="175"/>
      <c r="DE22" s="175">
        <f>SUM(CR22)</f>
        <v>2046245663</v>
      </c>
      <c r="DF22" s="175">
        <v>2046245663</v>
      </c>
      <c r="DG22" s="175"/>
      <c r="DH22" s="175"/>
      <c r="DI22" s="175"/>
      <c r="DJ22" s="175"/>
      <c r="DK22" s="175"/>
      <c r="DL22" s="175"/>
      <c r="DM22" s="175"/>
      <c r="DN22" s="175"/>
      <c r="DO22" s="175"/>
      <c r="DP22" s="175"/>
      <c r="DQ22" s="175"/>
      <c r="DR22" s="175"/>
      <c r="DS22" s="175">
        <f>DF22+DQ22</f>
        <v>2046245663</v>
      </c>
      <c r="DT22" s="175">
        <v>2046245663</v>
      </c>
      <c r="DU22" s="175"/>
      <c r="DV22" s="175"/>
      <c r="DW22" s="175"/>
      <c r="DX22" s="175"/>
      <c r="DY22" s="175"/>
      <c r="DZ22" s="175"/>
      <c r="EA22" s="175"/>
      <c r="EB22" s="175"/>
      <c r="EC22" s="175"/>
      <c r="ED22" s="175"/>
      <c r="EE22" s="175"/>
      <c r="EF22" s="175"/>
      <c r="EG22" s="175">
        <f>SUM(DT22)</f>
        <v>2046245663</v>
      </c>
      <c r="EH22" s="170">
        <f>EG22/CQ22</f>
        <v>1</v>
      </c>
      <c r="EI22" s="170"/>
      <c r="EJ22" s="170"/>
      <c r="EK22" s="170"/>
      <c r="EL22" s="170"/>
      <c r="EM22" s="170"/>
      <c r="EN22" s="170"/>
      <c r="EO22" s="170"/>
      <c r="EP22" s="170"/>
      <c r="EQ22" s="170"/>
      <c r="ER22" s="170"/>
      <c r="ES22" s="170"/>
      <c r="ET22" s="170"/>
      <c r="EU22" s="170"/>
      <c r="EV22" s="170"/>
      <c r="EW22" s="170"/>
      <c r="EX22" s="170"/>
      <c r="EY22" s="170"/>
      <c r="EZ22" s="170"/>
      <c r="FA22" s="170"/>
      <c r="FB22" s="170"/>
      <c r="FC22" s="170"/>
      <c r="FD22" s="170"/>
      <c r="FE22" s="355"/>
      <c r="FF22" s="413"/>
    </row>
    <row r="23" spans="1:162" s="56" customFormat="1" ht="77.400000000000006" customHeight="1" x14ac:dyDescent="0.25">
      <c r="A23" s="371"/>
      <c r="B23" s="371"/>
      <c r="C23" s="374"/>
      <c r="D23" s="374"/>
      <c r="E23" s="376"/>
      <c r="F23" s="376"/>
      <c r="G23" s="376"/>
      <c r="H23" s="376"/>
      <c r="I23" s="73"/>
      <c r="J23" s="371"/>
      <c r="K23" s="371"/>
      <c r="L23" s="180"/>
      <c r="M23" s="180"/>
      <c r="N23" s="380"/>
      <c r="O23" s="180"/>
      <c r="P23" s="180"/>
      <c r="Q23" s="378"/>
      <c r="R23" s="180"/>
      <c r="S23" s="180"/>
      <c r="T23" s="180"/>
      <c r="U23" s="180"/>
      <c r="V23" s="180"/>
      <c r="W23" s="180"/>
      <c r="X23" s="180"/>
      <c r="Y23" s="180"/>
      <c r="Z23" s="180"/>
      <c r="AA23" s="180"/>
      <c r="AB23" s="180"/>
      <c r="AC23" s="382"/>
      <c r="AD23" s="180"/>
      <c r="AE23" s="385"/>
      <c r="AF23" s="387"/>
      <c r="AG23" s="389"/>
      <c r="AH23" s="389"/>
      <c r="AI23" s="75" t="s">
        <v>187</v>
      </c>
      <c r="AJ23" s="65">
        <v>0.1</v>
      </c>
      <c r="AK23" s="76">
        <v>0.5</v>
      </c>
      <c r="AL23" s="76">
        <v>0.5</v>
      </c>
      <c r="AM23" s="65">
        <v>0</v>
      </c>
      <c r="AN23" s="65">
        <v>0</v>
      </c>
      <c r="AO23" s="76">
        <f>+AK23+AL23+AM23+AN23</f>
        <v>1</v>
      </c>
      <c r="AP23" s="63" t="s">
        <v>161</v>
      </c>
      <c r="AQ23" s="64" t="s">
        <v>188</v>
      </c>
      <c r="AR23" s="63" t="s">
        <v>189</v>
      </c>
      <c r="AS23" s="63" t="s">
        <v>146</v>
      </c>
      <c r="AT23" s="180"/>
      <c r="AU23" s="180"/>
      <c r="AV23" s="400"/>
      <c r="AW23" s="176"/>
      <c r="AX23" s="403"/>
      <c r="AY23" s="179"/>
      <c r="AZ23" s="179"/>
      <c r="BA23" s="392"/>
      <c r="BB23" s="180"/>
      <c r="BC23" s="70"/>
      <c r="BD23" s="70"/>
      <c r="BE23" s="70"/>
      <c r="BF23" s="70"/>
      <c r="BG23" s="70"/>
      <c r="BH23" s="70"/>
      <c r="BI23" s="70"/>
      <c r="BJ23" s="70"/>
      <c r="BK23" s="70"/>
      <c r="BL23" s="70"/>
      <c r="BM23" s="70"/>
      <c r="BN23" s="70"/>
      <c r="BO23" s="394"/>
      <c r="BP23" s="177"/>
      <c r="BQ23" s="179"/>
      <c r="BR23" s="179"/>
      <c r="BS23" s="179"/>
      <c r="BT23" s="179"/>
      <c r="BU23" s="179"/>
      <c r="BV23" s="179"/>
      <c r="BW23" s="179"/>
      <c r="BX23" s="78"/>
      <c r="BY23" s="78"/>
      <c r="BZ23" s="78"/>
      <c r="CA23" s="177"/>
      <c r="CB23" s="177"/>
      <c r="CC23" s="405"/>
      <c r="CD23" s="177"/>
      <c r="CE23" s="179"/>
      <c r="CF23" s="179"/>
      <c r="CG23" s="179"/>
      <c r="CH23" s="179"/>
      <c r="CI23" s="179"/>
      <c r="CJ23" s="179"/>
      <c r="CK23" s="179"/>
      <c r="CL23" s="179"/>
      <c r="CM23" s="179"/>
      <c r="CN23" s="179"/>
      <c r="CO23" s="177"/>
      <c r="CP23" s="177"/>
      <c r="CQ23" s="407"/>
      <c r="CR23" s="177"/>
      <c r="CS23" s="177"/>
      <c r="CT23" s="177"/>
      <c r="CU23" s="177"/>
      <c r="CV23" s="177"/>
      <c r="CW23" s="177"/>
      <c r="CX23" s="177"/>
      <c r="CY23" s="177"/>
      <c r="CZ23" s="177"/>
      <c r="DA23" s="177"/>
      <c r="DB23" s="177"/>
      <c r="DC23" s="177"/>
      <c r="DD23" s="177"/>
      <c r="DE23" s="177"/>
      <c r="DF23" s="177"/>
      <c r="DG23" s="177"/>
      <c r="DH23" s="177"/>
      <c r="DI23" s="177"/>
      <c r="DJ23" s="177"/>
      <c r="DK23" s="177"/>
      <c r="DL23" s="177"/>
      <c r="DM23" s="177"/>
      <c r="DN23" s="177"/>
      <c r="DO23" s="177"/>
      <c r="DP23" s="177"/>
      <c r="DQ23" s="177"/>
      <c r="DR23" s="177"/>
      <c r="DS23" s="177"/>
      <c r="DT23" s="177"/>
      <c r="DU23" s="176"/>
      <c r="DV23" s="176"/>
      <c r="DW23" s="176"/>
      <c r="DX23" s="176"/>
      <c r="DY23" s="176"/>
      <c r="DZ23" s="176"/>
      <c r="EA23" s="176"/>
      <c r="EB23" s="176"/>
      <c r="EC23" s="176"/>
      <c r="ED23" s="176"/>
      <c r="EE23" s="177"/>
      <c r="EF23" s="177"/>
      <c r="EG23" s="177"/>
      <c r="EH23" s="417"/>
      <c r="EI23" s="171"/>
      <c r="EJ23" s="171"/>
      <c r="EK23" s="171"/>
      <c r="EL23" s="171"/>
      <c r="EM23" s="171"/>
      <c r="EN23" s="171"/>
      <c r="EO23" s="171"/>
      <c r="EP23" s="171"/>
      <c r="EQ23" s="171"/>
      <c r="ER23" s="171"/>
      <c r="ES23" s="171"/>
      <c r="ET23" s="171"/>
      <c r="EU23" s="171"/>
      <c r="EV23" s="171"/>
      <c r="EW23" s="171"/>
      <c r="EX23" s="171"/>
      <c r="EY23" s="171"/>
      <c r="EZ23" s="171"/>
      <c r="FA23" s="171"/>
      <c r="FB23" s="171"/>
      <c r="FC23" s="171"/>
      <c r="FD23" s="171"/>
      <c r="FE23" s="355"/>
      <c r="FF23" s="356"/>
    </row>
    <row r="24" spans="1:162" s="56" customFormat="1" ht="75.75" customHeight="1" x14ac:dyDescent="0.25">
      <c r="A24" s="371"/>
      <c r="B24" s="371"/>
      <c r="C24" s="374"/>
      <c r="D24" s="374"/>
      <c r="E24" s="376"/>
      <c r="F24" s="376"/>
      <c r="G24" s="376"/>
      <c r="H24" s="376"/>
      <c r="I24" s="73"/>
      <c r="J24" s="371"/>
      <c r="K24" s="371"/>
      <c r="L24" s="180"/>
      <c r="M24" s="180"/>
      <c r="N24" s="380"/>
      <c r="O24" s="180"/>
      <c r="P24" s="180"/>
      <c r="Q24" s="378"/>
      <c r="R24" s="180"/>
      <c r="S24" s="180"/>
      <c r="T24" s="180"/>
      <c r="U24" s="180"/>
      <c r="V24" s="180"/>
      <c r="W24" s="180"/>
      <c r="X24" s="180"/>
      <c r="Y24" s="180"/>
      <c r="Z24" s="180"/>
      <c r="AA24" s="180"/>
      <c r="AB24" s="180"/>
      <c r="AC24" s="382"/>
      <c r="AD24" s="180"/>
      <c r="AE24" s="385"/>
      <c r="AF24" s="387"/>
      <c r="AG24" s="389"/>
      <c r="AH24" s="389"/>
      <c r="AI24" s="75" t="s">
        <v>190</v>
      </c>
      <c r="AJ24" s="65">
        <v>0.1</v>
      </c>
      <c r="AK24" s="76">
        <v>1</v>
      </c>
      <c r="AL24" s="76">
        <v>0</v>
      </c>
      <c r="AM24" s="65">
        <v>0</v>
      </c>
      <c r="AN24" s="65">
        <v>0</v>
      </c>
      <c r="AO24" s="76">
        <f t="shared" si="1"/>
        <v>1</v>
      </c>
      <c r="AP24" s="63" t="s">
        <v>161</v>
      </c>
      <c r="AQ24" s="64" t="s">
        <v>191</v>
      </c>
      <c r="AR24" s="63" t="s">
        <v>192</v>
      </c>
      <c r="AS24" s="63" t="s">
        <v>146</v>
      </c>
      <c r="AT24" s="180"/>
      <c r="AU24" s="180"/>
      <c r="AV24" s="400"/>
      <c r="AW24" s="176"/>
      <c r="AX24" s="414" t="s">
        <v>193</v>
      </c>
      <c r="AY24" s="178" t="s">
        <v>185</v>
      </c>
      <c r="AZ24" s="178" t="s">
        <v>186</v>
      </c>
      <c r="BA24" s="392"/>
      <c r="BB24" s="180"/>
      <c r="BC24" s="70"/>
      <c r="BD24" s="70"/>
      <c r="BE24" s="70"/>
      <c r="BF24" s="70"/>
      <c r="BG24" s="70"/>
      <c r="BH24" s="70"/>
      <c r="BI24" s="70"/>
      <c r="BJ24" s="70"/>
      <c r="BK24" s="70"/>
      <c r="BL24" s="70"/>
      <c r="BM24" s="70"/>
      <c r="BN24" s="70"/>
      <c r="BO24" s="394"/>
      <c r="BP24" s="175"/>
      <c r="BQ24" s="178"/>
      <c r="BR24" s="178"/>
      <c r="BS24" s="178"/>
      <c r="BT24" s="178"/>
      <c r="BU24" s="178"/>
      <c r="BV24" s="178"/>
      <c r="BW24" s="178"/>
      <c r="BX24" s="178"/>
      <c r="BY24" s="178"/>
      <c r="BZ24" s="178"/>
      <c r="CA24" s="175"/>
      <c r="CB24" s="175"/>
      <c r="CC24" s="391">
        <f>SUM(BQ27:CB27)</f>
        <v>0</v>
      </c>
      <c r="CD24" s="175">
        <v>1410320566</v>
      </c>
      <c r="CE24" s="178"/>
      <c r="CF24" s="178"/>
      <c r="CG24" s="178"/>
      <c r="CH24" s="178"/>
      <c r="CI24" s="178"/>
      <c r="CJ24" s="178"/>
      <c r="CK24" s="178"/>
      <c r="CL24" s="178"/>
      <c r="CM24" s="178"/>
      <c r="CN24" s="178"/>
      <c r="CO24" s="175"/>
      <c r="CP24" s="175"/>
      <c r="CQ24" s="404">
        <v>1410320566</v>
      </c>
      <c r="CR24" s="175">
        <v>1410320566</v>
      </c>
      <c r="CS24" s="175"/>
      <c r="CT24" s="175"/>
      <c r="CU24" s="175"/>
      <c r="CV24" s="175"/>
      <c r="CW24" s="175"/>
      <c r="CX24" s="175"/>
      <c r="CY24" s="175"/>
      <c r="CZ24" s="175"/>
      <c r="DA24" s="175"/>
      <c r="DB24" s="175"/>
      <c r="DC24" s="175"/>
      <c r="DD24" s="175"/>
      <c r="DE24" s="404">
        <v>1410320566</v>
      </c>
      <c r="DF24" s="175">
        <v>0</v>
      </c>
      <c r="DG24" s="175"/>
      <c r="DH24" s="175"/>
      <c r="DI24" s="175"/>
      <c r="DJ24" s="175"/>
      <c r="DK24" s="175"/>
      <c r="DL24" s="175"/>
      <c r="DM24" s="175"/>
      <c r="DN24" s="175"/>
      <c r="DO24" s="175"/>
      <c r="DP24" s="175"/>
      <c r="DQ24" s="175"/>
      <c r="DR24" s="175"/>
      <c r="DS24" s="408">
        <f>SUM(DF27+DQ27)</f>
        <v>0</v>
      </c>
      <c r="DT24" s="175">
        <v>0</v>
      </c>
      <c r="DU24" s="177"/>
      <c r="DV24" s="177"/>
      <c r="DW24" s="177"/>
      <c r="DX24" s="177"/>
      <c r="DY24" s="177"/>
      <c r="DZ24" s="177"/>
      <c r="EA24" s="177"/>
      <c r="EB24" s="177"/>
      <c r="EC24" s="177"/>
      <c r="ED24" s="177"/>
      <c r="EE24" s="175"/>
      <c r="EF24" s="175"/>
      <c r="EG24" s="175">
        <f>+DT24</f>
        <v>0</v>
      </c>
      <c r="EH24" s="417"/>
      <c r="EI24" s="72"/>
      <c r="EJ24" s="72"/>
      <c r="EK24" s="72"/>
      <c r="EL24" s="72"/>
      <c r="EM24" s="72"/>
      <c r="EN24" s="72"/>
      <c r="EO24" s="72"/>
      <c r="EP24" s="72"/>
      <c r="EQ24" s="72"/>
      <c r="ER24" s="72"/>
      <c r="ES24" s="72"/>
      <c r="ET24" s="72"/>
      <c r="EU24" s="72"/>
      <c r="EV24" s="72"/>
      <c r="EW24" s="72"/>
      <c r="EX24" s="72"/>
      <c r="EY24" s="72"/>
      <c r="EZ24" s="72"/>
      <c r="FA24" s="72"/>
      <c r="FB24" s="72"/>
      <c r="FC24" s="72"/>
      <c r="FD24" s="72"/>
      <c r="FE24" s="355"/>
      <c r="FF24" s="55"/>
    </row>
    <row r="25" spans="1:162" s="56" customFormat="1" ht="84.75" customHeight="1" x14ac:dyDescent="0.25">
      <c r="A25" s="371"/>
      <c r="B25" s="371"/>
      <c r="C25" s="374"/>
      <c r="D25" s="374"/>
      <c r="E25" s="376"/>
      <c r="F25" s="376"/>
      <c r="G25" s="376"/>
      <c r="H25" s="376"/>
      <c r="I25" s="73"/>
      <c r="J25" s="371"/>
      <c r="K25" s="371"/>
      <c r="L25" s="180"/>
      <c r="M25" s="180"/>
      <c r="N25" s="380"/>
      <c r="O25" s="180"/>
      <c r="P25" s="180"/>
      <c r="Q25" s="378"/>
      <c r="R25" s="180"/>
      <c r="S25" s="180"/>
      <c r="T25" s="180"/>
      <c r="U25" s="180"/>
      <c r="V25" s="180"/>
      <c r="W25" s="180"/>
      <c r="X25" s="180"/>
      <c r="Y25" s="180"/>
      <c r="Z25" s="180"/>
      <c r="AA25" s="180"/>
      <c r="AB25" s="180"/>
      <c r="AC25" s="382"/>
      <c r="AD25" s="180"/>
      <c r="AE25" s="385"/>
      <c r="AF25" s="387"/>
      <c r="AG25" s="389"/>
      <c r="AH25" s="389"/>
      <c r="AI25" s="75" t="s">
        <v>194</v>
      </c>
      <c r="AJ25" s="65">
        <v>0.1</v>
      </c>
      <c r="AK25" s="76">
        <v>0.5</v>
      </c>
      <c r="AL25" s="76">
        <v>0.5</v>
      </c>
      <c r="AM25" s="65">
        <v>0</v>
      </c>
      <c r="AN25" s="65">
        <v>0</v>
      </c>
      <c r="AO25" s="76">
        <f t="shared" si="1"/>
        <v>1</v>
      </c>
      <c r="AP25" s="63" t="s">
        <v>161</v>
      </c>
      <c r="AQ25" s="64" t="s">
        <v>195</v>
      </c>
      <c r="AR25" s="63" t="s">
        <v>192</v>
      </c>
      <c r="AS25" s="63" t="s">
        <v>146</v>
      </c>
      <c r="AT25" s="180"/>
      <c r="AU25" s="180"/>
      <c r="AV25" s="400"/>
      <c r="AW25" s="176"/>
      <c r="AX25" s="415"/>
      <c r="AY25" s="180"/>
      <c r="AZ25" s="180"/>
      <c r="BA25" s="392"/>
      <c r="BB25" s="180"/>
      <c r="BC25" s="70"/>
      <c r="BD25" s="70"/>
      <c r="BE25" s="70"/>
      <c r="BF25" s="70"/>
      <c r="BG25" s="70"/>
      <c r="BH25" s="70"/>
      <c r="BI25" s="70"/>
      <c r="BJ25" s="70"/>
      <c r="BK25" s="70"/>
      <c r="BL25" s="70"/>
      <c r="BM25" s="70"/>
      <c r="BN25" s="70"/>
      <c r="BO25" s="394"/>
      <c r="BP25" s="176"/>
      <c r="BQ25" s="180"/>
      <c r="BR25" s="180"/>
      <c r="BS25" s="180"/>
      <c r="BT25" s="180"/>
      <c r="BU25" s="180"/>
      <c r="BV25" s="180"/>
      <c r="BW25" s="180"/>
      <c r="BX25" s="180"/>
      <c r="BY25" s="180"/>
      <c r="BZ25" s="180"/>
      <c r="CA25" s="176"/>
      <c r="CB25" s="176"/>
      <c r="CC25" s="392"/>
      <c r="CD25" s="176"/>
      <c r="CE25" s="180"/>
      <c r="CF25" s="180"/>
      <c r="CG25" s="180"/>
      <c r="CH25" s="180"/>
      <c r="CI25" s="180"/>
      <c r="CJ25" s="180"/>
      <c r="CK25" s="180"/>
      <c r="CL25" s="180"/>
      <c r="CM25" s="180"/>
      <c r="CN25" s="180"/>
      <c r="CO25" s="176"/>
      <c r="CP25" s="176"/>
      <c r="CQ25" s="407"/>
      <c r="CR25" s="176"/>
      <c r="CS25" s="176"/>
      <c r="CT25" s="176"/>
      <c r="CU25" s="176"/>
      <c r="CV25" s="176"/>
      <c r="CW25" s="176"/>
      <c r="CX25" s="176"/>
      <c r="CY25" s="176"/>
      <c r="CZ25" s="176"/>
      <c r="DA25" s="176"/>
      <c r="DB25" s="176"/>
      <c r="DC25" s="176"/>
      <c r="DD25" s="176"/>
      <c r="DE25" s="407"/>
      <c r="DF25" s="176"/>
      <c r="DG25" s="176"/>
      <c r="DH25" s="176"/>
      <c r="DI25" s="176"/>
      <c r="DJ25" s="176"/>
      <c r="DK25" s="176"/>
      <c r="DL25" s="176"/>
      <c r="DM25" s="176"/>
      <c r="DN25" s="176"/>
      <c r="DO25" s="176"/>
      <c r="DP25" s="176"/>
      <c r="DQ25" s="176"/>
      <c r="DR25" s="176"/>
      <c r="DS25" s="409"/>
      <c r="DT25" s="176"/>
      <c r="DU25" s="79"/>
      <c r="DV25" s="79"/>
      <c r="DW25" s="79"/>
      <c r="DX25" s="79"/>
      <c r="DY25" s="79"/>
      <c r="DZ25" s="79"/>
      <c r="EA25" s="79"/>
      <c r="EB25" s="79"/>
      <c r="EC25" s="79"/>
      <c r="ED25" s="79"/>
      <c r="EE25" s="176"/>
      <c r="EF25" s="176"/>
      <c r="EG25" s="176"/>
      <c r="EH25" s="417"/>
      <c r="EI25" s="72"/>
      <c r="EJ25" s="72"/>
      <c r="EK25" s="72"/>
      <c r="EL25" s="72"/>
      <c r="EM25" s="72"/>
      <c r="EN25" s="72"/>
      <c r="EO25" s="72"/>
      <c r="EP25" s="72"/>
      <c r="EQ25" s="72"/>
      <c r="ER25" s="72"/>
      <c r="ES25" s="72"/>
      <c r="ET25" s="72"/>
      <c r="EU25" s="72"/>
      <c r="EV25" s="72"/>
      <c r="EW25" s="72"/>
      <c r="EX25" s="72"/>
      <c r="EY25" s="72"/>
      <c r="EZ25" s="72"/>
      <c r="FA25" s="72"/>
      <c r="FB25" s="72"/>
      <c r="FC25" s="72"/>
      <c r="FD25" s="72"/>
      <c r="FE25" s="355"/>
      <c r="FF25" s="55"/>
    </row>
    <row r="26" spans="1:162" s="56" customFormat="1" ht="120.6" customHeight="1" x14ac:dyDescent="0.25">
      <c r="A26" s="371"/>
      <c r="B26" s="371"/>
      <c r="C26" s="374"/>
      <c r="D26" s="374"/>
      <c r="E26" s="376"/>
      <c r="F26" s="376"/>
      <c r="G26" s="376"/>
      <c r="H26" s="376"/>
      <c r="I26" s="73"/>
      <c r="J26" s="371"/>
      <c r="K26" s="371"/>
      <c r="L26" s="180"/>
      <c r="M26" s="180"/>
      <c r="N26" s="380"/>
      <c r="O26" s="180"/>
      <c r="P26" s="180"/>
      <c r="Q26" s="378"/>
      <c r="R26" s="180"/>
      <c r="S26" s="180"/>
      <c r="T26" s="180"/>
      <c r="U26" s="180"/>
      <c r="V26" s="180"/>
      <c r="W26" s="180"/>
      <c r="X26" s="180"/>
      <c r="Y26" s="180"/>
      <c r="Z26" s="180"/>
      <c r="AA26" s="180"/>
      <c r="AB26" s="180"/>
      <c r="AC26" s="382"/>
      <c r="AD26" s="180"/>
      <c r="AE26" s="385"/>
      <c r="AF26" s="387"/>
      <c r="AG26" s="389"/>
      <c r="AH26" s="389"/>
      <c r="AI26" s="75" t="s">
        <v>196</v>
      </c>
      <c r="AJ26" s="65">
        <v>0.2</v>
      </c>
      <c r="AK26" s="76">
        <v>0</v>
      </c>
      <c r="AL26" s="76">
        <v>0.5</v>
      </c>
      <c r="AM26" s="65">
        <v>0</v>
      </c>
      <c r="AN26" s="65">
        <v>0</v>
      </c>
      <c r="AO26" s="76">
        <f t="shared" si="1"/>
        <v>0.5</v>
      </c>
      <c r="AP26" s="63" t="s">
        <v>161</v>
      </c>
      <c r="AQ26" s="64" t="s">
        <v>197</v>
      </c>
      <c r="AR26" s="63" t="s">
        <v>192</v>
      </c>
      <c r="AS26" s="63" t="s">
        <v>146</v>
      </c>
      <c r="AT26" s="180"/>
      <c r="AU26" s="180"/>
      <c r="AV26" s="400"/>
      <c r="AW26" s="176"/>
      <c r="AX26" s="415"/>
      <c r="AY26" s="180"/>
      <c r="AZ26" s="180"/>
      <c r="BA26" s="392"/>
      <c r="BB26" s="180"/>
      <c r="BC26" s="70"/>
      <c r="BD26" s="70"/>
      <c r="BE26" s="70"/>
      <c r="BF26" s="70"/>
      <c r="BG26" s="70"/>
      <c r="BH26" s="70"/>
      <c r="BI26" s="70"/>
      <c r="BJ26" s="70"/>
      <c r="BK26" s="70"/>
      <c r="BL26" s="70"/>
      <c r="BM26" s="70"/>
      <c r="BN26" s="70"/>
      <c r="BO26" s="394"/>
      <c r="BP26" s="176"/>
      <c r="BQ26" s="180"/>
      <c r="BR26" s="180"/>
      <c r="BS26" s="180"/>
      <c r="BT26" s="180"/>
      <c r="BU26" s="180"/>
      <c r="BV26" s="180"/>
      <c r="BW26" s="180"/>
      <c r="BX26" s="180"/>
      <c r="BY26" s="180"/>
      <c r="BZ26" s="180"/>
      <c r="CA26" s="176"/>
      <c r="CB26" s="176"/>
      <c r="CC26" s="392"/>
      <c r="CD26" s="176"/>
      <c r="CE26" s="180"/>
      <c r="CF26" s="180"/>
      <c r="CG26" s="180"/>
      <c r="CH26" s="180"/>
      <c r="CI26" s="180"/>
      <c r="CJ26" s="180"/>
      <c r="CK26" s="180"/>
      <c r="CL26" s="180"/>
      <c r="CM26" s="180"/>
      <c r="CN26" s="180"/>
      <c r="CO26" s="176"/>
      <c r="CP26" s="176"/>
      <c r="CQ26" s="407"/>
      <c r="CR26" s="176"/>
      <c r="CS26" s="176"/>
      <c r="CT26" s="176"/>
      <c r="CU26" s="176"/>
      <c r="CV26" s="176"/>
      <c r="CW26" s="176"/>
      <c r="CX26" s="176"/>
      <c r="CY26" s="176"/>
      <c r="CZ26" s="176"/>
      <c r="DA26" s="176"/>
      <c r="DB26" s="176"/>
      <c r="DC26" s="176"/>
      <c r="DD26" s="176"/>
      <c r="DE26" s="407"/>
      <c r="DF26" s="176"/>
      <c r="DG26" s="176"/>
      <c r="DH26" s="176"/>
      <c r="DI26" s="176"/>
      <c r="DJ26" s="176"/>
      <c r="DK26" s="176"/>
      <c r="DL26" s="176"/>
      <c r="DM26" s="176"/>
      <c r="DN26" s="176"/>
      <c r="DO26" s="176"/>
      <c r="DP26" s="176"/>
      <c r="DQ26" s="176"/>
      <c r="DR26" s="176"/>
      <c r="DS26" s="409"/>
      <c r="DT26" s="176"/>
      <c r="DU26" s="81"/>
      <c r="DV26" s="81"/>
      <c r="DW26" s="81"/>
      <c r="DX26" s="81"/>
      <c r="DY26" s="81"/>
      <c r="DZ26" s="81"/>
      <c r="EA26" s="81"/>
      <c r="EB26" s="81"/>
      <c r="EC26" s="81"/>
      <c r="ED26" s="81"/>
      <c r="EE26" s="176"/>
      <c r="EF26" s="176"/>
      <c r="EG26" s="176"/>
      <c r="EH26" s="417"/>
      <c r="EI26" s="72"/>
      <c r="EJ26" s="72"/>
      <c r="EK26" s="72"/>
      <c r="EL26" s="72"/>
      <c r="EM26" s="72"/>
      <c r="EN26" s="72"/>
      <c r="EO26" s="72"/>
      <c r="EP26" s="72"/>
      <c r="EQ26" s="72"/>
      <c r="ER26" s="72"/>
      <c r="ES26" s="72"/>
      <c r="ET26" s="72"/>
      <c r="EU26" s="72"/>
      <c r="EV26" s="72"/>
      <c r="EW26" s="72"/>
      <c r="EX26" s="72"/>
      <c r="EY26" s="72"/>
      <c r="EZ26" s="72"/>
      <c r="FA26" s="72"/>
      <c r="FB26" s="72"/>
      <c r="FC26" s="72"/>
      <c r="FD26" s="72"/>
      <c r="FE26" s="355"/>
      <c r="FF26" s="82" t="s">
        <v>198</v>
      </c>
    </row>
    <row r="27" spans="1:162" s="56" customFormat="1" ht="369" customHeight="1" x14ac:dyDescent="0.25">
      <c r="A27" s="371"/>
      <c r="B27" s="371"/>
      <c r="C27" s="374"/>
      <c r="D27" s="374"/>
      <c r="E27" s="376"/>
      <c r="F27" s="376"/>
      <c r="G27" s="376"/>
      <c r="H27" s="376"/>
      <c r="I27" s="73"/>
      <c r="J27" s="372"/>
      <c r="K27" s="371"/>
      <c r="L27" s="179"/>
      <c r="M27" s="180"/>
      <c r="N27" s="380"/>
      <c r="O27" s="180"/>
      <c r="P27" s="180"/>
      <c r="Q27" s="378"/>
      <c r="R27" s="180"/>
      <c r="S27" s="179"/>
      <c r="T27" s="180"/>
      <c r="U27" s="179"/>
      <c r="V27" s="180"/>
      <c r="W27" s="179"/>
      <c r="X27" s="180"/>
      <c r="Y27" s="180"/>
      <c r="Z27" s="180"/>
      <c r="AA27" s="180"/>
      <c r="AB27" s="180"/>
      <c r="AC27" s="383"/>
      <c r="AD27" s="180"/>
      <c r="AE27" s="385"/>
      <c r="AF27" s="387"/>
      <c r="AG27" s="389"/>
      <c r="AH27" s="390"/>
      <c r="AI27" s="75" t="s">
        <v>199</v>
      </c>
      <c r="AJ27" s="65">
        <v>0.5</v>
      </c>
      <c r="AK27" s="76">
        <v>0.3</v>
      </c>
      <c r="AL27" s="76">
        <v>0.2</v>
      </c>
      <c r="AM27" s="65">
        <v>0</v>
      </c>
      <c r="AN27" s="65">
        <v>0</v>
      </c>
      <c r="AO27" s="76">
        <f t="shared" si="1"/>
        <v>0.5</v>
      </c>
      <c r="AP27" s="63" t="s">
        <v>161</v>
      </c>
      <c r="AQ27" s="64" t="s">
        <v>200</v>
      </c>
      <c r="AR27" s="63" t="s">
        <v>201</v>
      </c>
      <c r="AS27" s="63" t="s">
        <v>146</v>
      </c>
      <c r="AT27" s="180"/>
      <c r="AU27" s="180"/>
      <c r="AV27" s="400"/>
      <c r="AW27" s="176"/>
      <c r="AX27" s="415"/>
      <c r="AY27" s="180"/>
      <c r="AZ27" s="180"/>
      <c r="BA27" s="392"/>
      <c r="BB27" s="180"/>
      <c r="BC27" s="63"/>
      <c r="BD27" s="63"/>
      <c r="BE27" s="63"/>
      <c r="BF27" s="63"/>
      <c r="BG27" s="63"/>
      <c r="BH27" s="63"/>
      <c r="BI27" s="63"/>
      <c r="BJ27" s="63"/>
      <c r="BK27" s="63"/>
      <c r="BL27" s="63"/>
      <c r="BM27" s="63"/>
      <c r="BN27" s="63"/>
      <c r="BO27" s="394"/>
      <c r="BP27" s="176"/>
      <c r="BQ27" s="180"/>
      <c r="BR27" s="180"/>
      <c r="BS27" s="180"/>
      <c r="BT27" s="180"/>
      <c r="BU27" s="180"/>
      <c r="BV27" s="180"/>
      <c r="BW27" s="180"/>
      <c r="BX27" s="180"/>
      <c r="BY27" s="180"/>
      <c r="BZ27" s="180"/>
      <c r="CA27" s="176"/>
      <c r="CB27" s="176"/>
      <c r="CC27" s="392"/>
      <c r="CD27" s="176"/>
      <c r="CE27" s="180"/>
      <c r="CF27" s="180"/>
      <c r="CG27" s="180"/>
      <c r="CH27" s="180"/>
      <c r="CI27" s="180"/>
      <c r="CJ27" s="180"/>
      <c r="CK27" s="180"/>
      <c r="CL27" s="180"/>
      <c r="CM27" s="180"/>
      <c r="CN27" s="180"/>
      <c r="CO27" s="176"/>
      <c r="CP27" s="176"/>
      <c r="CQ27" s="407"/>
      <c r="CR27" s="176"/>
      <c r="CS27" s="176"/>
      <c r="CT27" s="176"/>
      <c r="CU27" s="176"/>
      <c r="CV27" s="176"/>
      <c r="CW27" s="176"/>
      <c r="CX27" s="176"/>
      <c r="CY27" s="176"/>
      <c r="CZ27" s="176"/>
      <c r="DA27" s="176"/>
      <c r="DB27" s="176"/>
      <c r="DC27" s="176"/>
      <c r="DD27" s="176"/>
      <c r="DE27" s="407"/>
      <c r="DF27" s="176"/>
      <c r="DG27" s="176"/>
      <c r="DH27" s="176"/>
      <c r="DI27" s="176"/>
      <c r="DJ27" s="176"/>
      <c r="DK27" s="176"/>
      <c r="DL27" s="176"/>
      <c r="DM27" s="176"/>
      <c r="DN27" s="176"/>
      <c r="DO27" s="176"/>
      <c r="DP27" s="176"/>
      <c r="DQ27" s="176"/>
      <c r="DR27" s="176"/>
      <c r="DS27" s="409"/>
      <c r="DT27" s="176"/>
      <c r="DU27" s="81"/>
      <c r="DV27" s="81"/>
      <c r="DW27" s="81"/>
      <c r="DX27" s="81"/>
      <c r="DY27" s="81"/>
      <c r="DZ27" s="81"/>
      <c r="EA27" s="81"/>
      <c r="EB27" s="81"/>
      <c r="EC27" s="81"/>
      <c r="ED27" s="81"/>
      <c r="EE27" s="176"/>
      <c r="EF27" s="176"/>
      <c r="EG27" s="176"/>
      <c r="EH27" s="417"/>
      <c r="EI27" s="72"/>
      <c r="EJ27" s="72"/>
      <c r="EK27" s="72"/>
      <c r="EL27" s="72"/>
      <c r="EM27" s="72"/>
      <c r="EN27" s="72"/>
      <c r="EO27" s="72"/>
      <c r="EP27" s="72"/>
      <c r="EQ27" s="72"/>
      <c r="ER27" s="72"/>
      <c r="ES27" s="72"/>
      <c r="ET27" s="72"/>
      <c r="EU27" s="72"/>
      <c r="EV27" s="72"/>
      <c r="EW27" s="72"/>
      <c r="EX27" s="72"/>
      <c r="EY27" s="72"/>
      <c r="EZ27" s="72"/>
      <c r="FA27" s="72"/>
      <c r="FB27" s="72"/>
      <c r="FC27" s="72"/>
      <c r="FD27" s="72"/>
      <c r="FE27" s="355"/>
      <c r="FF27" s="83" t="s">
        <v>202</v>
      </c>
    </row>
    <row r="28" spans="1:162" s="56" customFormat="1" ht="80.25" customHeight="1" x14ac:dyDescent="0.25">
      <c r="A28" s="371"/>
      <c r="B28" s="371"/>
      <c r="C28" s="373">
        <v>0</v>
      </c>
      <c r="D28" s="373">
        <v>1</v>
      </c>
      <c r="E28" s="375">
        <v>0.25</v>
      </c>
      <c r="F28" s="375">
        <v>0.5</v>
      </c>
      <c r="G28" s="375">
        <v>0.25</v>
      </c>
      <c r="H28" s="375">
        <v>0</v>
      </c>
      <c r="I28" s="62"/>
      <c r="J28" s="370" t="s">
        <v>133</v>
      </c>
      <c r="K28" s="370">
        <v>36</v>
      </c>
      <c r="L28" s="178" t="s">
        <v>175</v>
      </c>
      <c r="M28" s="178" t="s">
        <v>154</v>
      </c>
      <c r="N28" s="379">
        <v>3603</v>
      </c>
      <c r="O28" s="178" t="s">
        <v>176</v>
      </c>
      <c r="P28" s="178" t="s">
        <v>177</v>
      </c>
      <c r="Q28" s="377" t="s">
        <v>203</v>
      </c>
      <c r="R28" s="178" t="s">
        <v>204</v>
      </c>
      <c r="S28" s="178">
        <v>3603011</v>
      </c>
      <c r="T28" s="178" t="s">
        <v>205</v>
      </c>
      <c r="U28" s="178">
        <v>360301100</v>
      </c>
      <c r="V28" s="178">
        <v>0</v>
      </c>
      <c r="W28" s="178" t="s">
        <v>160</v>
      </c>
      <c r="X28" s="178">
        <v>4</v>
      </c>
      <c r="Y28" s="178">
        <v>1</v>
      </c>
      <c r="Z28" s="178">
        <v>1</v>
      </c>
      <c r="AA28" s="178">
        <v>1</v>
      </c>
      <c r="AB28" s="178">
        <v>1</v>
      </c>
      <c r="AC28" s="63"/>
      <c r="AD28" s="178" t="s">
        <v>181</v>
      </c>
      <c r="AE28" s="420">
        <v>1</v>
      </c>
      <c r="AF28" s="386"/>
      <c r="AG28" s="388">
        <f>+AJ28*AK28</f>
        <v>0.3</v>
      </c>
      <c r="AH28" s="388">
        <f>AJ28*AO28</f>
        <v>0.3</v>
      </c>
      <c r="AI28" s="84" t="s">
        <v>206</v>
      </c>
      <c r="AJ28" s="67">
        <f>SUM(AJ29:AJ31)</f>
        <v>1</v>
      </c>
      <c r="AK28" s="68">
        <f>SUMPRODUCT(AJ29*AK29)+(AJ31*AK31)</f>
        <v>0.3</v>
      </c>
      <c r="AL28" s="68">
        <f>SUMPRODUCT(AK29*AL29)+(AK31*AL31)</f>
        <v>0</v>
      </c>
      <c r="AM28" s="68">
        <f>SUMPRODUCT(AL29*AM29)+(AL31*AM31)</f>
        <v>0</v>
      </c>
      <c r="AN28" s="68">
        <f>SUMPRODUCT(AM29*AN29)+(AM31*AN31)</f>
        <v>0</v>
      </c>
      <c r="AO28" s="69">
        <f t="shared" si="1"/>
        <v>0.3</v>
      </c>
      <c r="AP28" s="63" t="s">
        <v>161</v>
      </c>
      <c r="AQ28" s="396"/>
      <c r="AR28" s="397"/>
      <c r="AS28" s="398"/>
      <c r="AT28" s="180"/>
      <c r="AU28" s="180"/>
      <c r="AV28" s="400"/>
      <c r="AW28" s="176"/>
      <c r="AX28" s="416"/>
      <c r="AY28" s="179"/>
      <c r="AZ28" s="179"/>
      <c r="BA28" s="85"/>
      <c r="BB28" s="85"/>
      <c r="BC28" s="85"/>
      <c r="BD28" s="85"/>
      <c r="BE28" s="85"/>
      <c r="BF28" s="85"/>
      <c r="BG28" s="85"/>
      <c r="BH28" s="85"/>
      <c r="BI28" s="85"/>
      <c r="BJ28" s="85"/>
      <c r="BK28" s="85"/>
      <c r="BL28" s="85"/>
      <c r="BM28" s="85"/>
      <c r="BN28" s="85"/>
      <c r="BO28" s="395"/>
      <c r="BP28" s="177"/>
      <c r="BQ28" s="179"/>
      <c r="BR28" s="179"/>
      <c r="BS28" s="179"/>
      <c r="BT28" s="179"/>
      <c r="BU28" s="179"/>
      <c r="BV28" s="179"/>
      <c r="BW28" s="179"/>
      <c r="BX28" s="179"/>
      <c r="BY28" s="179"/>
      <c r="BZ28" s="179"/>
      <c r="CA28" s="177"/>
      <c r="CB28" s="177"/>
      <c r="CC28" s="406"/>
      <c r="CD28" s="177"/>
      <c r="CE28" s="179"/>
      <c r="CF28" s="179"/>
      <c r="CG28" s="179"/>
      <c r="CH28" s="179"/>
      <c r="CI28" s="179"/>
      <c r="CJ28" s="179"/>
      <c r="CK28" s="179"/>
      <c r="CL28" s="179"/>
      <c r="CM28" s="180"/>
      <c r="CN28" s="179"/>
      <c r="CO28" s="177"/>
      <c r="CP28" s="177"/>
      <c r="CQ28" s="405"/>
      <c r="CR28" s="177"/>
      <c r="CS28" s="177"/>
      <c r="CT28" s="177"/>
      <c r="CU28" s="177"/>
      <c r="CV28" s="177"/>
      <c r="CW28" s="177"/>
      <c r="CX28" s="177"/>
      <c r="CY28" s="177"/>
      <c r="CZ28" s="177"/>
      <c r="DA28" s="177"/>
      <c r="DB28" s="177"/>
      <c r="DC28" s="177"/>
      <c r="DD28" s="177"/>
      <c r="DE28" s="405"/>
      <c r="DF28" s="177"/>
      <c r="DG28" s="177"/>
      <c r="DH28" s="177"/>
      <c r="DI28" s="177"/>
      <c r="DJ28" s="177"/>
      <c r="DK28" s="177"/>
      <c r="DL28" s="177"/>
      <c r="DM28" s="177"/>
      <c r="DN28" s="177"/>
      <c r="DO28" s="177"/>
      <c r="DP28" s="177"/>
      <c r="DQ28" s="177"/>
      <c r="DR28" s="177"/>
      <c r="DS28" s="410"/>
      <c r="DT28" s="177"/>
      <c r="DU28" s="432"/>
      <c r="DV28" s="432"/>
      <c r="DW28" s="432"/>
      <c r="DX28" s="432"/>
      <c r="DY28" s="432"/>
      <c r="DZ28" s="432"/>
      <c r="EA28" s="432"/>
      <c r="EB28" s="432"/>
      <c r="EC28" s="432"/>
      <c r="ED28" s="432"/>
      <c r="EE28" s="177"/>
      <c r="EF28" s="177"/>
      <c r="EG28" s="177"/>
      <c r="EH28" s="171"/>
      <c r="EI28" s="72"/>
      <c r="EJ28" s="72"/>
      <c r="EK28" s="72"/>
      <c r="EL28" s="72"/>
      <c r="EM28" s="72"/>
      <c r="EN28" s="72"/>
      <c r="EO28" s="72"/>
      <c r="EP28" s="72"/>
      <c r="EQ28" s="72"/>
      <c r="ER28" s="72"/>
      <c r="ES28" s="72"/>
      <c r="ET28" s="72"/>
      <c r="EU28" s="72"/>
      <c r="EV28" s="72"/>
      <c r="EW28" s="72"/>
      <c r="EX28" s="72"/>
      <c r="EY28" s="72"/>
      <c r="EZ28" s="72"/>
      <c r="FA28" s="72"/>
      <c r="FB28" s="72"/>
      <c r="FC28" s="72"/>
      <c r="FD28" s="72"/>
      <c r="FE28" s="355"/>
      <c r="FF28" s="413"/>
    </row>
    <row r="29" spans="1:162" s="56" customFormat="1" ht="75" customHeight="1" x14ac:dyDescent="0.25">
      <c r="A29" s="371"/>
      <c r="B29" s="371"/>
      <c r="C29" s="374"/>
      <c r="D29" s="374"/>
      <c r="E29" s="376"/>
      <c r="F29" s="376"/>
      <c r="G29" s="376"/>
      <c r="H29" s="376"/>
      <c r="I29" s="73"/>
      <c r="J29" s="371"/>
      <c r="K29" s="371"/>
      <c r="L29" s="180"/>
      <c r="M29" s="180"/>
      <c r="N29" s="380"/>
      <c r="O29" s="180"/>
      <c r="P29" s="180"/>
      <c r="Q29" s="378"/>
      <c r="R29" s="180"/>
      <c r="S29" s="180"/>
      <c r="T29" s="180"/>
      <c r="U29" s="180"/>
      <c r="V29" s="180"/>
      <c r="W29" s="180"/>
      <c r="X29" s="180"/>
      <c r="Y29" s="180"/>
      <c r="Z29" s="180"/>
      <c r="AA29" s="180"/>
      <c r="AB29" s="180"/>
      <c r="AC29" s="74">
        <v>1</v>
      </c>
      <c r="AD29" s="180"/>
      <c r="AE29" s="421"/>
      <c r="AF29" s="387"/>
      <c r="AG29" s="389"/>
      <c r="AH29" s="389"/>
      <c r="AI29" s="75" t="s">
        <v>207</v>
      </c>
      <c r="AJ29" s="87">
        <v>0.5</v>
      </c>
      <c r="AK29" s="76">
        <v>0.6</v>
      </c>
      <c r="AL29" s="76">
        <v>0</v>
      </c>
      <c r="AM29" s="65">
        <v>0</v>
      </c>
      <c r="AN29" s="65">
        <v>0</v>
      </c>
      <c r="AO29" s="76">
        <f t="shared" si="1"/>
        <v>0.6</v>
      </c>
      <c r="AP29" s="63" t="s">
        <v>161</v>
      </c>
      <c r="AQ29" s="64" t="s">
        <v>208</v>
      </c>
      <c r="AR29" s="63" t="s">
        <v>192</v>
      </c>
      <c r="AS29" s="63" t="s">
        <v>146</v>
      </c>
      <c r="AT29" s="180"/>
      <c r="AU29" s="180"/>
      <c r="AV29" s="400"/>
      <c r="AW29" s="176"/>
      <c r="AX29" s="80" t="s">
        <v>209</v>
      </c>
      <c r="AY29" s="88" t="s">
        <v>185</v>
      </c>
      <c r="AZ29" s="88" t="s">
        <v>210</v>
      </c>
      <c r="BA29" s="86"/>
      <c r="BB29" s="86"/>
      <c r="BC29" s="86"/>
      <c r="BD29" s="86"/>
      <c r="BE29" s="86"/>
      <c r="BF29" s="86"/>
      <c r="BG29" s="86"/>
      <c r="BH29" s="86"/>
      <c r="BI29" s="86"/>
      <c r="BJ29" s="86"/>
      <c r="BK29" s="86"/>
      <c r="BL29" s="86"/>
      <c r="BM29" s="86"/>
      <c r="BN29" s="86"/>
      <c r="BO29" s="393">
        <v>0</v>
      </c>
      <c r="BP29" s="89">
        <v>75343000</v>
      </c>
      <c r="BQ29" s="80"/>
      <c r="BR29" s="80"/>
      <c r="BS29" s="80"/>
      <c r="BT29" s="80"/>
      <c r="BU29" s="80"/>
      <c r="BV29" s="80"/>
      <c r="BW29" s="80"/>
      <c r="BX29" s="80"/>
      <c r="BY29" s="80"/>
      <c r="BZ29" s="80"/>
      <c r="CA29" s="80"/>
      <c r="CB29" s="90"/>
      <c r="CC29" s="89">
        <v>75343000</v>
      </c>
      <c r="CD29" s="89">
        <v>75343000</v>
      </c>
      <c r="CE29" s="90"/>
      <c r="CF29" s="90"/>
      <c r="CG29" s="90"/>
      <c r="CH29" s="90"/>
      <c r="CI29" s="90"/>
      <c r="CJ29" s="90"/>
      <c r="CK29" s="90"/>
      <c r="CL29" s="90"/>
      <c r="CM29" s="90"/>
      <c r="CN29" s="90"/>
      <c r="CO29" s="90"/>
      <c r="CP29" s="90"/>
      <c r="CQ29" s="89">
        <v>75343000</v>
      </c>
      <c r="CR29" s="79">
        <v>75343000</v>
      </c>
      <c r="CS29" s="90"/>
      <c r="CT29" s="90"/>
      <c r="CU29" s="90"/>
      <c r="CV29" s="90"/>
      <c r="CW29" s="90"/>
      <c r="CX29" s="90"/>
      <c r="CY29" s="90"/>
      <c r="CZ29" s="90"/>
      <c r="DA29" s="90"/>
      <c r="DB29" s="90"/>
      <c r="DC29" s="90"/>
      <c r="DD29" s="90"/>
      <c r="DE29" s="92">
        <v>75343000</v>
      </c>
      <c r="DF29" s="93">
        <v>75343000</v>
      </c>
      <c r="DG29" s="90"/>
      <c r="DH29" s="90"/>
      <c r="DI29" s="90"/>
      <c r="DJ29" s="90"/>
      <c r="DK29" s="90"/>
      <c r="DL29" s="90"/>
      <c r="DM29" s="90"/>
      <c r="DN29" s="90"/>
      <c r="DO29" s="90"/>
      <c r="DP29" s="90"/>
      <c r="DQ29" s="90"/>
      <c r="DR29" s="90"/>
      <c r="DS29" s="91">
        <v>75343000</v>
      </c>
      <c r="DT29" s="79">
        <v>75343000</v>
      </c>
      <c r="DU29" s="433"/>
      <c r="DV29" s="433"/>
      <c r="DW29" s="433"/>
      <c r="DX29" s="433"/>
      <c r="DY29" s="433"/>
      <c r="DZ29" s="433"/>
      <c r="EA29" s="433"/>
      <c r="EB29" s="433"/>
      <c r="EC29" s="433"/>
      <c r="ED29" s="433"/>
      <c r="EE29" s="90"/>
      <c r="EF29" s="90"/>
      <c r="EG29" s="91">
        <v>75343000</v>
      </c>
      <c r="EH29" s="94"/>
      <c r="EI29" s="162"/>
      <c r="EJ29" s="162"/>
      <c r="EK29" s="162"/>
      <c r="EL29" s="162"/>
      <c r="EM29" s="162"/>
      <c r="EN29" s="162"/>
      <c r="EO29" s="162"/>
      <c r="EP29" s="162"/>
      <c r="EQ29" s="162"/>
      <c r="ER29" s="162"/>
      <c r="ES29" s="162"/>
      <c r="ET29" s="162"/>
      <c r="EU29" s="162"/>
      <c r="EV29" s="162"/>
      <c r="EW29" s="162"/>
      <c r="EX29" s="162"/>
      <c r="EY29" s="162"/>
      <c r="EZ29" s="162"/>
      <c r="FA29" s="162"/>
      <c r="FB29" s="162"/>
      <c r="FC29" s="162"/>
      <c r="FD29" s="162"/>
      <c r="FE29" s="355"/>
      <c r="FF29" s="355"/>
    </row>
    <row r="30" spans="1:162" s="56" customFormat="1" ht="75" customHeight="1" x14ac:dyDescent="0.25">
      <c r="A30" s="371"/>
      <c r="B30" s="371"/>
      <c r="C30" s="374"/>
      <c r="D30" s="374"/>
      <c r="E30" s="376"/>
      <c r="F30" s="376"/>
      <c r="G30" s="376"/>
      <c r="H30" s="376"/>
      <c r="I30" s="167"/>
      <c r="J30" s="371"/>
      <c r="K30" s="371"/>
      <c r="L30" s="180"/>
      <c r="M30" s="180"/>
      <c r="N30" s="380"/>
      <c r="O30" s="180"/>
      <c r="P30" s="180"/>
      <c r="Q30" s="378"/>
      <c r="R30" s="180"/>
      <c r="S30" s="180"/>
      <c r="T30" s="180"/>
      <c r="U30" s="180"/>
      <c r="V30" s="180"/>
      <c r="W30" s="180"/>
      <c r="X30" s="180"/>
      <c r="Y30" s="180"/>
      <c r="Z30" s="180"/>
      <c r="AA30" s="180"/>
      <c r="AB30" s="180"/>
      <c r="AC30" s="164"/>
      <c r="AD30" s="180"/>
      <c r="AE30" s="421"/>
      <c r="AF30" s="387"/>
      <c r="AG30" s="389"/>
      <c r="AH30" s="389"/>
      <c r="AI30" s="75"/>
      <c r="AJ30" s="87"/>
      <c r="AK30" s="76"/>
      <c r="AL30" s="76"/>
      <c r="AM30" s="165"/>
      <c r="AN30" s="165"/>
      <c r="AO30" s="76"/>
      <c r="AP30" s="163"/>
      <c r="AQ30" s="166"/>
      <c r="AR30" s="163"/>
      <c r="AS30" s="163"/>
      <c r="AT30" s="180"/>
      <c r="AU30" s="180"/>
      <c r="AV30" s="400"/>
      <c r="AW30" s="176"/>
      <c r="AX30" s="78" t="s">
        <v>246</v>
      </c>
      <c r="AY30" s="88" t="s">
        <v>247</v>
      </c>
      <c r="AZ30" s="88"/>
      <c r="BA30" s="519"/>
      <c r="BB30" s="519"/>
      <c r="BC30" s="519"/>
      <c r="BD30" s="519"/>
      <c r="BE30" s="519"/>
      <c r="BF30" s="519"/>
      <c r="BG30" s="519"/>
      <c r="BH30" s="519"/>
      <c r="BI30" s="519"/>
      <c r="BJ30" s="519"/>
      <c r="BK30" s="519"/>
      <c r="BL30" s="519"/>
      <c r="BM30" s="519"/>
      <c r="BN30" s="519"/>
      <c r="BO30" s="394"/>
      <c r="BP30" s="89"/>
      <c r="BQ30" s="78"/>
      <c r="BR30" s="78"/>
      <c r="BS30" s="78"/>
      <c r="BT30" s="78"/>
      <c r="BU30" s="78"/>
      <c r="BV30" s="78"/>
      <c r="BW30" s="78"/>
      <c r="BX30" s="78"/>
      <c r="BY30" s="78"/>
      <c r="BZ30" s="78"/>
      <c r="CA30" s="78"/>
      <c r="CB30" s="96"/>
      <c r="CC30" s="89"/>
      <c r="CD30" s="89">
        <v>47088562</v>
      </c>
      <c r="CE30" s="96"/>
      <c r="CF30" s="96"/>
      <c r="CG30" s="96"/>
      <c r="CH30" s="96"/>
      <c r="CI30" s="96"/>
      <c r="CJ30" s="96"/>
      <c r="CK30" s="96"/>
      <c r="CL30" s="96"/>
      <c r="CM30" s="96"/>
      <c r="CN30" s="96"/>
      <c r="CO30" s="96"/>
      <c r="CP30" s="96"/>
      <c r="CQ30" s="89">
        <v>47088562</v>
      </c>
      <c r="CR30" s="98"/>
      <c r="CS30" s="96"/>
      <c r="CT30" s="96"/>
      <c r="CU30" s="96"/>
      <c r="CV30" s="96"/>
      <c r="CW30" s="96"/>
      <c r="CX30" s="96"/>
      <c r="CY30" s="96"/>
      <c r="CZ30" s="96"/>
      <c r="DA30" s="96"/>
      <c r="DB30" s="96"/>
      <c r="DC30" s="96"/>
      <c r="DD30" s="96"/>
      <c r="DE30" s="92"/>
      <c r="DF30" s="99"/>
      <c r="DG30" s="96"/>
      <c r="DH30" s="96"/>
      <c r="DI30" s="96"/>
      <c r="DJ30" s="96"/>
      <c r="DK30" s="96"/>
      <c r="DL30" s="96"/>
      <c r="DM30" s="96"/>
      <c r="DN30" s="96"/>
      <c r="DO30" s="96"/>
      <c r="DP30" s="96"/>
      <c r="DQ30" s="96"/>
      <c r="DR30" s="96"/>
      <c r="DS30" s="97"/>
      <c r="DT30" s="98"/>
      <c r="DU30" s="433"/>
      <c r="DV30" s="433"/>
      <c r="DW30" s="433"/>
      <c r="DX30" s="433"/>
      <c r="DY30" s="433"/>
      <c r="DZ30" s="433"/>
      <c r="EA30" s="433"/>
      <c r="EB30" s="433"/>
      <c r="EC30" s="433"/>
      <c r="ED30" s="433"/>
      <c r="EE30" s="96"/>
      <c r="EF30" s="96"/>
      <c r="EG30" s="97"/>
      <c r="EH30" s="100"/>
      <c r="EI30" s="162"/>
      <c r="EJ30" s="162"/>
      <c r="EK30" s="162"/>
      <c r="EL30" s="162"/>
      <c r="EM30" s="162"/>
      <c r="EN30" s="162"/>
      <c r="EO30" s="162"/>
      <c r="EP30" s="162"/>
      <c r="EQ30" s="162"/>
      <c r="ER30" s="162"/>
      <c r="ES30" s="162"/>
      <c r="ET30" s="162"/>
      <c r="EU30" s="162"/>
      <c r="EV30" s="162"/>
      <c r="EW30" s="162"/>
      <c r="EX30" s="162"/>
      <c r="EY30" s="162"/>
      <c r="EZ30" s="162"/>
      <c r="FA30" s="162"/>
      <c r="FB30" s="162"/>
      <c r="FC30" s="162"/>
      <c r="FD30" s="162"/>
      <c r="FE30" s="355"/>
      <c r="FF30" s="355"/>
    </row>
    <row r="31" spans="1:162" s="56" customFormat="1" ht="72" customHeight="1" x14ac:dyDescent="0.25">
      <c r="A31" s="372"/>
      <c r="B31" s="372"/>
      <c r="C31" s="411"/>
      <c r="D31" s="411"/>
      <c r="E31" s="412"/>
      <c r="F31" s="412"/>
      <c r="G31" s="412"/>
      <c r="H31" s="412"/>
      <c r="I31" s="95"/>
      <c r="J31" s="372"/>
      <c r="K31" s="372"/>
      <c r="L31" s="179"/>
      <c r="M31" s="179"/>
      <c r="N31" s="419"/>
      <c r="O31" s="179"/>
      <c r="P31" s="179"/>
      <c r="Q31" s="418"/>
      <c r="R31" s="179"/>
      <c r="S31" s="179"/>
      <c r="T31" s="179"/>
      <c r="U31" s="179"/>
      <c r="V31" s="179"/>
      <c r="W31" s="179"/>
      <c r="X31" s="179"/>
      <c r="Y31" s="179"/>
      <c r="Z31" s="179"/>
      <c r="AA31" s="179"/>
      <c r="AB31" s="179"/>
      <c r="AC31" s="77"/>
      <c r="AD31" s="179"/>
      <c r="AE31" s="422"/>
      <c r="AF31" s="423"/>
      <c r="AG31" s="390"/>
      <c r="AH31" s="390"/>
      <c r="AI31" s="75" t="s">
        <v>211</v>
      </c>
      <c r="AJ31" s="87">
        <v>0.5</v>
      </c>
      <c r="AK31" s="76">
        <v>0</v>
      </c>
      <c r="AL31" s="76">
        <v>0</v>
      </c>
      <c r="AM31" s="65">
        <v>0</v>
      </c>
      <c r="AN31" s="65">
        <v>0</v>
      </c>
      <c r="AO31" s="76">
        <f t="shared" si="1"/>
        <v>0</v>
      </c>
      <c r="AP31" s="63" t="s">
        <v>161</v>
      </c>
      <c r="AQ31" s="64" t="s">
        <v>212</v>
      </c>
      <c r="AR31" s="63" t="s">
        <v>145</v>
      </c>
      <c r="AS31" s="63" t="s">
        <v>146</v>
      </c>
      <c r="AT31" s="179"/>
      <c r="AU31" s="179"/>
      <c r="AV31" s="401"/>
      <c r="AW31" s="177"/>
      <c r="AX31" s="78" t="s">
        <v>213</v>
      </c>
      <c r="AY31" s="88" t="s">
        <v>185</v>
      </c>
      <c r="AZ31" s="88" t="s">
        <v>210</v>
      </c>
      <c r="BA31" s="78"/>
      <c r="BB31" s="78"/>
      <c r="BC31" s="78"/>
      <c r="BD31" s="78"/>
      <c r="BE31" s="78"/>
      <c r="BF31" s="78"/>
      <c r="BG31" s="78"/>
      <c r="BH31" s="78"/>
      <c r="BI31" s="78"/>
      <c r="BJ31" s="78"/>
      <c r="BK31" s="78"/>
      <c r="BL31" s="78"/>
      <c r="BM31" s="78"/>
      <c r="BN31" s="78"/>
      <c r="BO31" s="394">
        <v>0</v>
      </c>
      <c r="BP31" s="89">
        <v>12000000</v>
      </c>
      <c r="BQ31" s="78"/>
      <c r="BR31" s="78"/>
      <c r="BS31" s="78"/>
      <c r="BT31" s="78"/>
      <c r="BU31" s="78"/>
      <c r="BV31" s="78"/>
      <c r="BW31" s="78"/>
      <c r="BX31" s="78"/>
      <c r="BY31" s="78"/>
      <c r="BZ31" s="78"/>
      <c r="CA31" s="78"/>
      <c r="CB31" s="96"/>
      <c r="CC31" s="89"/>
      <c r="CD31" s="89">
        <v>12000000</v>
      </c>
      <c r="CE31" s="96"/>
      <c r="CF31" s="96"/>
      <c r="CG31" s="96"/>
      <c r="CH31" s="96"/>
      <c r="CI31" s="96"/>
      <c r="CJ31" s="96"/>
      <c r="CK31" s="96"/>
      <c r="CL31" s="96"/>
      <c r="CM31" s="96"/>
      <c r="CN31" s="96"/>
      <c r="CO31" s="96"/>
      <c r="CP31" s="96"/>
      <c r="CQ31" s="89">
        <v>12000000</v>
      </c>
      <c r="CR31" s="98">
        <v>12000000</v>
      </c>
      <c r="CS31" s="96"/>
      <c r="CT31" s="96"/>
      <c r="CU31" s="96"/>
      <c r="CV31" s="96"/>
      <c r="CW31" s="96"/>
      <c r="CX31" s="96"/>
      <c r="CY31" s="96"/>
      <c r="CZ31" s="96"/>
      <c r="DA31" s="96"/>
      <c r="DB31" s="96"/>
      <c r="DC31" s="96"/>
      <c r="DD31" s="96"/>
      <c r="DE31" s="92">
        <v>12000000</v>
      </c>
      <c r="DF31" s="99"/>
      <c r="DG31" s="96"/>
      <c r="DH31" s="96"/>
      <c r="DI31" s="96"/>
      <c r="DJ31" s="96"/>
      <c r="DK31" s="96"/>
      <c r="DL31" s="96"/>
      <c r="DM31" s="96"/>
      <c r="DN31" s="96"/>
      <c r="DO31" s="96"/>
      <c r="DP31" s="96"/>
      <c r="DQ31" s="96"/>
      <c r="DR31" s="96"/>
      <c r="DS31" s="97"/>
      <c r="DT31" s="98"/>
      <c r="DU31" s="434"/>
      <c r="DV31" s="434"/>
      <c r="DW31" s="434"/>
      <c r="DX31" s="434"/>
      <c r="DY31" s="434"/>
      <c r="DZ31" s="434"/>
      <c r="EA31" s="434"/>
      <c r="EB31" s="434"/>
      <c r="EC31" s="434"/>
      <c r="ED31" s="434"/>
      <c r="EE31" s="96"/>
      <c r="EF31" s="96"/>
      <c r="EG31" s="97"/>
      <c r="EH31" s="100"/>
      <c r="EI31" s="162"/>
      <c r="EJ31" s="162"/>
      <c r="EK31" s="162"/>
      <c r="EL31" s="162"/>
      <c r="EM31" s="162"/>
      <c r="EN31" s="162"/>
      <c r="EO31" s="162"/>
      <c r="EP31" s="162"/>
      <c r="EQ31" s="162"/>
      <c r="ER31" s="162"/>
      <c r="ES31" s="162"/>
      <c r="ET31" s="162"/>
      <c r="EU31" s="162"/>
      <c r="EV31" s="162"/>
      <c r="EW31" s="162"/>
      <c r="EX31" s="162"/>
      <c r="EY31" s="162"/>
      <c r="EZ31" s="162"/>
      <c r="FA31" s="162"/>
      <c r="FB31" s="162"/>
      <c r="FC31" s="162"/>
      <c r="FD31" s="162"/>
      <c r="FE31" s="355"/>
      <c r="FF31" s="356"/>
    </row>
    <row r="32" spans="1:162" s="56" customFormat="1" ht="62.25" customHeight="1" x14ac:dyDescent="0.25">
      <c r="A32" s="424" t="s">
        <v>214</v>
      </c>
      <c r="B32" s="426" t="s">
        <v>215</v>
      </c>
      <c r="C32" s="427">
        <v>6.2E-2</v>
      </c>
      <c r="D32" s="427">
        <v>9.4E-2</v>
      </c>
      <c r="E32" s="430">
        <v>0.12</v>
      </c>
      <c r="F32" s="427">
        <v>0.29499999999999998</v>
      </c>
      <c r="G32" s="427">
        <v>0.29199999999999998</v>
      </c>
      <c r="H32" s="427">
        <v>0.29199999999999998</v>
      </c>
      <c r="I32" s="101"/>
      <c r="J32" s="424" t="s">
        <v>133</v>
      </c>
      <c r="K32" s="424">
        <v>36</v>
      </c>
      <c r="L32" s="435" t="s">
        <v>216</v>
      </c>
      <c r="M32" s="435" t="s">
        <v>154</v>
      </c>
      <c r="N32" s="440">
        <v>3603</v>
      </c>
      <c r="O32" s="435" t="s">
        <v>217</v>
      </c>
      <c r="P32" s="435" t="s">
        <v>218</v>
      </c>
      <c r="Q32" s="437" t="s">
        <v>219</v>
      </c>
      <c r="R32" s="435" t="s">
        <v>220</v>
      </c>
      <c r="S32" s="435">
        <v>3603002</v>
      </c>
      <c r="T32" s="435" t="s">
        <v>221</v>
      </c>
      <c r="U32" s="435">
        <v>360300200</v>
      </c>
      <c r="V32" s="435">
        <v>4185</v>
      </c>
      <c r="W32" s="435" t="s">
        <v>160</v>
      </c>
      <c r="X32" s="435">
        <v>2180</v>
      </c>
      <c r="Y32" s="435">
        <v>263</v>
      </c>
      <c r="Z32" s="435">
        <v>644</v>
      </c>
      <c r="AA32" s="435">
        <v>637</v>
      </c>
      <c r="AB32" s="435">
        <v>636</v>
      </c>
      <c r="AC32" s="435">
        <v>556</v>
      </c>
      <c r="AD32" s="435" t="s">
        <v>181</v>
      </c>
      <c r="AE32" s="442">
        <v>556</v>
      </c>
      <c r="AF32" s="444">
        <v>0.25</v>
      </c>
      <c r="AG32" s="445">
        <f>(+AK32*AJ32)+(AL32*AJ32)</f>
        <v>0.23500000000000001</v>
      </c>
      <c r="AH32" s="456">
        <f>AJ32*AO32</f>
        <v>0.23500000000000001</v>
      </c>
      <c r="AI32" s="105" t="s">
        <v>222</v>
      </c>
      <c r="AJ32" s="106">
        <f>SUM(AJ33:AJ37)</f>
        <v>1</v>
      </c>
      <c r="AK32" s="107">
        <f>SUMPRODUCT(AJ33*AK33)+(AJ36*AK36)+(AK34*AJ34)+(AK35*AJ35)+(AJ37*AK37)</f>
        <v>0.17250000000000001</v>
      </c>
      <c r="AL32" s="107">
        <f>SUMPRODUCT(AK33*AL33)+(AK36*AL36)+(AL34*AK34)+(AL35*AK35)+(AK37*AL37)</f>
        <v>6.25E-2</v>
      </c>
      <c r="AM32" s="107">
        <f t="shared" ref="AM32:AN32" si="3">SUMPRODUCT(AL33*AM33)+(AL36*AM36)+(AM34*AL34)+(AM35*AL35)+(AL37*AM37)</f>
        <v>0</v>
      </c>
      <c r="AN32" s="107">
        <f t="shared" si="3"/>
        <v>0</v>
      </c>
      <c r="AO32" s="107">
        <f>+AK32+AL32+AM32+AN32</f>
        <v>0.23500000000000001</v>
      </c>
      <c r="AP32" s="102" t="s">
        <v>161</v>
      </c>
      <c r="AQ32" s="459"/>
      <c r="AR32" s="460"/>
      <c r="AS32" s="461"/>
      <c r="AT32" s="435" t="s">
        <v>223</v>
      </c>
      <c r="AU32" s="435" t="s">
        <v>163</v>
      </c>
      <c r="AV32" s="462">
        <v>2021768920019</v>
      </c>
      <c r="AW32" s="453">
        <v>1364945930</v>
      </c>
      <c r="AX32" s="447" t="s">
        <v>224</v>
      </c>
      <c r="AY32" s="447" t="s">
        <v>185</v>
      </c>
      <c r="AZ32" s="447" t="s">
        <v>186</v>
      </c>
      <c r="BA32" s="108"/>
      <c r="BB32" s="108"/>
      <c r="BC32" s="108"/>
      <c r="BD32" s="108"/>
      <c r="BE32" s="108"/>
      <c r="BF32" s="108"/>
      <c r="BG32" s="108"/>
      <c r="BH32" s="108"/>
      <c r="BI32" s="108"/>
      <c r="BJ32" s="108"/>
      <c r="BK32" s="108"/>
      <c r="BL32" s="108"/>
      <c r="BM32" s="108"/>
      <c r="BN32" s="108"/>
      <c r="BO32" s="450">
        <f t="shared" si="2"/>
        <v>0</v>
      </c>
      <c r="BP32" s="453">
        <v>524328930</v>
      </c>
      <c r="BQ32" s="172"/>
      <c r="BR32" s="172"/>
      <c r="BS32" s="172"/>
      <c r="BT32" s="172"/>
      <c r="BU32" s="172"/>
      <c r="BV32" s="172"/>
      <c r="BW32" s="172"/>
      <c r="BX32" s="172"/>
      <c r="BY32" s="172"/>
      <c r="BZ32" s="172"/>
      <c r="CA32" s="465"/>
      <c r="CB32" s="453"/>
      <c r="CC32" s="468">
        <f>SUM(BP32:CB33)</f>
        <v>524328930</v>
      </c>
      <c r="CD32" s="453">
        <v>524328930</v>
      </c>
      <c r="CE32" s="453"/>
      <c r="CF32" s="453"/>
      <c r="CG32" s="453"/>
      <c r="CH32" s="453"/>
      <c r="CI32" s="453"/>
      <c r="CJ32" s="453"/>
      <c r="CK32" s="453"/>
      <c r="CL32" s="453"/>
      <c r="CM32" s="453"/>
      <c r="CN32" s="453"/>
      <c r="CO32" s="465"/>
      <c r="CP32" s="109"/>
      <c r="CQ32" s="471">
        <f>SUM(CD32:CP33)</f>
        <v>524328930</v>
      </c>
      <c r="CR32" s="453">
        <v>524328930</v>
      </c>
      <c r="CS32" s="453"/>
      <c r="CT32" s="453"/>
      <c r="CU32" s="453"/>
      <c r="CV32" s="453"/>
      <c r="CW32" s="453"/>
      <c r="CX32" s="453"/>
      <c r="CY32" s="453"/>
      <c r="CZ32" s="453"/>
      <c r="DA32" s="453"/>
      <c r="DB32" s="453"/>
      <c r="DC32" s="453"/>
      <c r="DD32" s="453"/>
      <c r="DE32" s="474">
        <f>SUM(CR32:DD33)</f>
        <v>524328930</v>
      </c>
      <c r="DF32" s="453">
        <v>524328930</v>
      </c>
      <c r="DG32" s="453"/>
      <c r="DH32" s="453"/>
      <c r="DI32" s="453"/>
      <c r="DJ32" s="453"/>
      <c r="DK32" s="453"/>
      <c r="DL32" s="453"/>
      <c r="DM32" s="453"/>
      <c r="DN32" s="453"/>
      <c r="DO32" s="453"/>
      <c r="DP32" s="453"/>
      <c r="DQ32" s="453"/>
      <c r="DR32" s="453"/>
      <c r="DS32" s="474">
        <f>SUM(DF32:DR33)</f>
        <v>524328930</v>
      </c>
      <c r="DT32" s="453">
        <v>524328930</v>
      </c>
      <c r="DU32" s="453"/>
      <c r="DV32" s="453"/>
      <c r="DW32" s="453"/>
      <c r="DX32" s="453"/>
      <c r="DY32" s="453"/>
      <c r="DZ32" s="453"/>
      <c r="EA32" s="453"/>
      <c r="EB32" s="453"/>
      <c r="EC32" s="453"/>
      <c r="ED32" s="453"/>
      <c r="EE32" s="453"/>
      <c r="EF32" s="453"/>
      <c r="EG32" s="471">
        <f>SUM(DT32:EF33)</f>
        <v>524328930</v>
      </c>
      <c r="EH32" s="477">
        <f>EG32/CQ32</f>
        <v>1</v>
      </c>
      <c r="EI32" s="110"/>
      <c r="EJ32" s="110"/>
      <c r="EK32" s="110"/>
      <c r="EL32" s="110"/>
      <c r="EM32" s="110"/>
      <c r="EN32" s="110"/>
      <c r="EO32" s="110"/>
      <c r="EP32" s="110"/>
      <c r="EQ32" s="110"/>
      <c r="ER32" s="110"/>
      <c r="ES32" s="110"/>
      <c r="ET32" s="110"/>
      <c r="EU32" s="110"/>
      <c r="EV32" s="110"/>
      <c r="EW32" s="110"/>
      <c r="EX32" s="110"/>
      <c r="EY32" s="110"/>
      <c r="EZ32" s="110"/>
      <c r="FA32" s="110"/>
      <c r="FB32" s="110"/>
      <c r="FC32" s="110"/>
      <c r="FD32" s="110"/>
      <c r="FE32" s="355"/>
      <c r="FF32" s="413"/>
    </row>
    <row r="33" spans="1:163" s="56" customFormat="1" ht="74.25" customHeight="1" x14ac:dyDescent="0.25">
      <c r="A33" s="425"/>
      <c r="B33" s="426"/>
      <c r="C33" s="428"/>
      <c r="D33" s="428"/>
      <c r="E33" s="431"/>
      <c r="F33" s="428"/>
      <c r="G33" s="428"/>
      <c r="H33" s="428"/>
      <c r="I33" s="111"/>
      <c r="J33" s="425"/>
      <c r="K33" s="425"/>
      <c r="L33" s="436"/>
      <c r="M33" s="436"/>
      <c r="N33" s="441"/>
      <c r="O33" s="436"/>
      <c r="P33" s="436"/>
      <c r="Q33" s="438"/>
      <c r="R33" s="436"/>
      <c r="S33" s="436"/>
      <c r="T33" s="436"/>
      <c r="U33" s="436"/>
      <c r="V33" s="436"/>
      <c r="W33" s="436"/>
      <c r="X33" s="436"/>
      <c r="Y33" s="436"/>
      <c r="Z33" s="436"/>
      <c r="AA33" s="436"/>
      <c r="AB33" s="436"/>
      <c r="AC33" s="436"/>
      <c r="AD33" s="436"/>
      <c r="AE33" s="443"/>
      <c r="AF33" s="443"/>
      <c r="AG33" s="446"/>
      <c r="AH33" s="457"/>
      <c r="AI33" s="112" t="s">
        <v>225</v>
      </c>
      <c r="AJ33" s="104">
        <v>0.15</v>
      </c>
      <c r="AK33" s="113">
        <v>0.25</v>
      </c>
      <c r="AL33" s="114">
        <v>0.25</v>
      </c>
      <c r="AM33" s="104">
        <v>0</v>
      </c>
      <c r="AN33" s="104">
        <v>0</v>
      </c>
      <c r="AO33" s="107">
        <f t="shared" ref="AO33:AO37" si="4">+AK33+AL33+AM33+AN33</f>
        <v>0.5</v>
      </c>
      <c r="AP33" s="102" t="s">
        <v>161</v>
      </c>
      <c r="AQ33" s="103" t="s">
        <v>226</v>
      </c>
      <c r="AR33" s="102" t="s">
        <v>189</v>
      </c>
      <c r="AS33" s="102" t="s">
        <v>146</v>
      </c>
      <c r="AT33" s="436"/>
      <c r="AU33" s="436"/>
      <c r="AV33" s="463"/>
      <c r="AW33" s="454"/>
      <c r="AX33" s="448"/>
      <c r="AY33" s="448"/>
      <c r="AZ33" s="448"/>
      <c r="BA33" s="108"/>
      <c r="BB33" s="108"/>
      <c r="BC33" s="108"/>
      <c r="BD33" s="108"/>
      <c r="BE33" s="108"/>
      <c r="BF33" s="108"/>
      <c r="BG33" s="108"/>
      <c r="BH33" s="108"/>
      <c r="BI33" s="108"/>
      <c r="BJ33" s="108"/>
      <c r="BK33" s="108"/>
      <c r="BL33" s="108"/>
      <c r="BM33" s="108"/>
      <c r="BN33" s="108"/>
      <c r="BO33" s="451"/>
      <c r="BP33" s="454"/>
      <c r="BQ33" s="173"/>
      <c r="BR33" s="173"/>
      <c r="BS33" s="173"/>
      <c r="BT33" s="173"/>
      <c r="BU33" s="173"/>
      <c r="BV33" s="173"/>
      <c r="BW33" s="173"/>
      <c r="BX33" s="173"/>
      <c r="BY33" s="173"/>
      <c r="BZ33" s="173"/>
      <c r="CA33" s="466"/>
      <c r="CB33" s="454"/>
      <c r="CC33" s="469"/>
      <c r="CD33" s="454"/>
      <c r="CE33" s="454"/>
      <c r="CF33" s="454"/>
      <c r="CG33" s="454"/>
      <c r="CH33" s="454"/>
      <c r="CI33" s="454"/>
      <c r="CJ33" s="454"/>
      <c r="CK33" s="454"/>
      <c r="CL33" s="454"/>
      <c r="CM33" s="454"/>
      <c r="CN33" s="454"/>
      <c r="CO33" s="466"/>
      <c r="CP33" s="454"/>
      <c r="CQ33" s="472"/>
      <c r="CR33" s="454"/>
      <c r="CS33" s="454"/>
      <c r="CT33" s="454"/>
      <c r="CU33" s="454"/>
      <c r="CV33" s="454"/>
      <c r="CW33" s="454"/>
      <c r="CX33" s="454"/>
      <c r="CY33" s="454"/>
      <c r="CZ33" s="454"/>
      <c r="DA33" s="454"/>
      <c r="DB33" s="454"/>
      <c r="DC33" s="454"/>
      <c r="DD33" s="454"/>
      <c r="DE33" s="475"/>
      <c r="DF33" s="454"/>
      <c r="DG33" s="454"/>
      <c r="DH33" s="454"/>
      <c r="DI33" s="454"/>
      <c r="DJ33" s="454"/>
      <c r="DK33" s="454"/>
      <c r="DL33" s="454"/>
      <c r="DM33" s="454"/>
      <c r="DN33" s="454"/>
      <c r="DO33" s="454"/>
      <c r="DP33" s="454"/>
      <c r="DQ33" s="454"/>
      <c r="DR33" s="454"/>
      <c r="DS33" s="475"/>
      <c r="DT33" s="454"/>
      <c r="DU33" s="454"/>
      <c r="DV33" s="454"/>
      <c r="DW33" s="454"/>
      <c r="DX33" s="454"/>
      <c r="DY33" s="454"/>
      <c r="DZ33" s="454"/>
      <c r="EA33" s="454"/>
      <c r="EB33" s="454"/>
      <c r="EC33" s="454"/>
      <c r="ED33" s="454"/>
      <c r="EE33" s="454"/>
      <c r="EF33" s="454"/>
      <c r="EG33" s="472"/>
      <c r="EH33" s="478"/>
      <c r="EI33" s="110"/>
      <c r="EJ33" s="110"/>
      <c r="EK33" s="110"/>
      <c r="EL33" s="110"/>
      <c r="EM33" s="110"/>
      <c r="EN33" s="110"/>
      <c r="EO33" s="110"/>
      <c r="EP33" s="110"/>
      <c r="EQ33" s="110"/>
      <c r="ER33" s="110"/>
      <c r="ES33" s="110"/>
      <c r="ET33" s="110"/>
      <c r="EU33" s="110"/>
      <c r="EV33" s="110"/>
      <c r="EW33" s="110"/>
      <c r="EX33" s="110"/>
      <c r="EY33" s="110"/>
      <c r="EZ33" s="110"/>
      <c r="FA33" s="110"/>
      <c r="FB33" s="110"/>
      <c r="FC33" s="110"/>
      <c r="FD33" s="110"/>
      <c r="FE33" s="355"/>
      <c r="FF33" s="355"/>
    </row>
    <row r="34" spans="1:163" s="56" customFormat="1" ht="85.5" customHeight="1" x14ac:dyDescent="0.25">
      <c r="A34" s="425"/>
      <c r="B34" s="426"/>
      <c r="C34" s="428"/>
      <c r="D34" s="428"/>
      <c r="E34" s="431"/>
      <c r="F34" s="428"/>
      <c r="G34" s="428"/>
      <c r="H34" s="428"/>
      <c r="I34" s="111"/>
      <c r="J34" s="425"/>
      <c r="K34" s="425"/>
      <c r="L34" s="436"/>
      <c r="M34" s="436"/>
      <c r="N34" s="441"/>
      <c r="O34" s="436"/>
      <c r="P34" s="436"/>
      <c r="Q34" s="438"/>
      <c r="R34" s="436"/>
      <c r="S34" s="436"/>
      <c r="T34" s="436"/>
      <c r="U34" s="436"/>
      <c r="V34" s="436"/>
      <c r="W34" s="436"/>
      <c r="X34" s="436"/>
      <c r="Y34" s="436"/>
      <c r="Z34" s="436"/>
      <c r="AA34" s="436"/>
      <c r="AB34" s="436"/>
      <c r="AC34" s="436"/>
      <c r="AD34" s="436"/>
      <c r="AE34" s="443"/>
      <c r="AF34" s="443"/>
      <c r="AG34" s="446"/>
      <c r="AH34" s="457"/>
      <c r="AI34" s="112" t="s">
        <v>227</v>
      </c>
      <c r="AJ34" s="104">
        <v>0.15</v>
      </c>
      <c r="AK34" s="114">
        <v>0</v>
      </c>
      <c r="AL34" s="114">
        <v>0.7</v>
      </c>
      <c r="AM34" s="104">
        <v>0</v>
      </c>
      <c r="AN34" s="104">
        <v>0</v>
      </c>
      <c r="AO34" s="107">
        <f t="shared" si="4"/>
        <v>0.7</v>
      </c>
      <c r="AP34" s="102" t="s">
        <v>161</v>
      </c>
      <c r="AQ34" s="103" t="s">
        <v>228</v>
      </c>
      <c r="AR34" s="102" t="s">
        <v>229</v>
      </c>
      <c r="AS34" s="102" t="s">
        <v>146</v>
      </c>
      <c r="AT34" s="436"/>
      <c r="AU34" s="436"/>
      <c r="AV34" s="463"/>
      <c r="AW34" s="454"/>
      <c r="AX34" s="448"/>
      <c r="AY34" s="448"/>
      <c r="AZ34" s="448"/>
      <c r="BA34" s="108"/>
      <c r="BB34" s="108"/>
      <c r="BC34" s="108"/>
      <c r="BD34" s="108"/>
      <c r="BE34" s="108"/>
      <c r="BF34" s="108"/>
      <c r="BG34" s="108"/>
      <c r="BH34" s="108"/>
      <c r="BI34" s="108"/>
      <c r="BJ34" s="108"/>
      <c r="BK34" s="108"/>
      <c r="BL34" s="108"/>
      <c r="BM34" s="108"/>
      <c r="BN34" s="108"/>
      <c r="BO34" s="451"/>
      <c r="BP34" s="454"/>
      <c r="BQ34" s="173"/>
      <c r="BR34" s="173"/>
      <c r="BS34" s="173"/>
      <c r="BT34" s="173"/>
      <c r="BU34" s="173"/>
      <c r="BV34" s="173"/>
      <c r="BW34" s="173"/>
      <c r="BX34" s="173"/>
      <c r="BY34" s="173"/>
      <c r="BZ34" s="173"/>
      <c r="CA34" s="466"/>
      <c r="CB34" s="454"/>
      <c r="CC34" s="469"/>
      <c r="CD34" s="454"/>
      <c r="CE34" s="454"/>
      <c r="CF34" s="454"/>
      <c r="CG34" s="454"/>
      <c r="CH34" s="454"/>
      <c r="CI34" s="454"/>
      <c r="CJ34" s="454"/>
      <c r="CK34" s="454"/>
      <c r="CL34" s="454"/>
      <c r="CM34" s="454"/>
      <c r="CN34" s="454"/>
      <c r="CO34" s="466"/>
      <c r="CP34" s="454"/>
      <c r="CQ34" s="472"/>
      <c r="CR34" s="454"/>
      <c r="CS34" s="454"/>
      <c r="CT34" s="454"/>
      <c r="CU34" s="454"/>
      <c r="CV34" s="454"/>
      <c r="CW34" s="454"/>
      <c r="CX34" s="454"/>
      <c r="CY34" s="454"/>
      <c r="CZ34" s="454"/>
      <c r="DA34" s="454"/>
      <c r="DB34" s="454"/>
      <c r="DC34" s="454"/>
      <c r="DD34" s="454"/>
      <c r="DE34" s="475"/>
      <c r="DF34" s="454"/>
      <c r="DG34" s="454"/>
      <c r="DH34" s="454"/>
      <c r="DI34" s="454"/>
      <c r="DJ34" s="454"/>
      <c r="DK34" s="454"/>
      <c r="DL34" s="454"/>
      <c r="DM34" s="454"/>
      <c r="DN34" s="454"/>
      <c r="DO34" s="454"/>
      <c r="DP34" s="454"/>
      <c r="DQ34" s="454"/>
      <c r="DR34" s="454"/>
      <c r="DS34" s="475"/>
      <c r="DT34" s="454"/>
      <c r="DU34" s="454"/>
      <c r="DV34" s="454"/>
      <c r="DW34" s="454"/>
      <c r="DX34" s="454"/>
      <c r="DY34" s="454"/>
      <c r="DZ34" s="454"/>
      <c r="EA34" s="454"/>
      <c r="EB34" s="454"/>
      <c r="EC34" s="454"/>
      <c r="ED34" s="454"/>
      <c r="EE34" s="454"/>
      <c r="EF34" s="454"/>
      <c r="EG34" s="472"/>
      <c r="EH34" s="478"/>
      <c r="EI34" s="110"/>
      <c r="EJ34" s="110"/>
      <c r="EK34" s="110"/>
      <c r="EL34" s="110"/>
      <c r="EM34" s="110"/>
      <c r="EN34" s="110"/>
      <c r="EO34" s="110"/>
      <c r="EP34" s="110"/>
      <c r="EQ34" s="110"/>
      <c r="ER34" s="110"/>
      <c r="ES34" s="110"/>
      <c r="ET34" s="110"/>
      <c r="EU34" s="110"/>
      <c r="EV34" s="110"/>
      <c r="EW34" s="110"/>
      <c r="EX34" s="110"/>
      <c r="EY34" s="110"/>
      <c r="EZ34" s="110"/>
      <c r="FA34" s="110"/>
      <c r="FB34" s="110"/>
      <c r="FC34" s="110"/>
      <c r="FD34" s="110"/>
      <c r="FE34" s="355"/>
      <c r="FF34" s="355"/>
    </row>
    <row r="35" spans="1:163" s="56" customFormat="1" ht="74.25" customHeight="1" x14ac:dyDescent="0.25">
      <c r="A35" s="425"/>
      <c r="B35" s="426"/>
      <c r="C35" s="428"/>
      <c r="D35" s="428"/>
      <c r="E35" s="431"/>
      <c r="F35" s="428"/>
      <c r="G35" s="428"/>
      <c r="H35" s="428"/>
      <c r="I35" s="111"/>
      <c r="J35" s="425"/>
      <c r="K35" s="425"/>
      <c r="L35" s="436"/>
      <c r="M35" s="436"/>
      <c r="N35" s="441"/>
      <c r="O35" s="436"/>
      <c r="P35" s="436"/>
      <c r="Q35" s="438"/>
      <c r="R35" s="436"/>
      <c r="S35" s="436"/>
      <c r="T35" s="436"/>
      <c r="U35" s="436"/>
      <c r="V35" s="436"/>
      <c r="W35" s="436"/>
      <c r="X35" s="436"/>
      <c r="Y35" s="436"/>
      <c r="Z35" s="436"/>
      <c r="AA35" s="436"/>
      <c r="AB35" s="436"/>
      <c r="AC35" s="436"/>
      <c r="AD35" s="436"/>
      <c r="AE35" s="443"/>
      <c r="AF35" s="443"/>
      <c r="AG35" s="446"/>
      <c r="AH35" s="457"/>
      <c r="AI35" s="112" t="s">
        <v>230</v>
      </c>
      <c r="AJ35" s="104">
        <v>0.15</v>
      </c>
      <c r="AK35" s="114">
        <v>0</v>
      </c>
      <c r="AL35" s="114">
        <v>0.5</v>
      </c>
      <c r="AM35" s="104">
        <v>0</v>
      </c>
      <c r="AN35" s="104">
        <v>0</v>
      </c>
      <c r="AO35" s="107">
        <f t="shared" si="4"/>
        <v>0.5</v>
      </c>
      <c r="AP35" s="102" t="s">
        <v>161</v>
      </c>
      <c r="AQ35" s="103" t="s">
        <v>231</v>
      </c>
      <c r="AR35" s="102" t="s">
        <v>192</v>
      </c>
      <c r="AS35" s="102" t="s">
        <v>146</v>
      </c>
      <c r="AT35" s="436"/>
      <c r="AU35" s="436"/>
      <c r="AV35" s="463"/>
      <c r="AW35" s="454"/>
      <c r="AX35" s="448"/>
      <c r="AY35" s="448"/>
      <c r="AZ35" s="448"/>
      <c r="BA35" s="108"/>
      <c r="BB35" s="108"/>
      <c r="BC35" s="108"/>
      <c r="BD35" s="108"/>
      <c r="BE35" s="108"/>
      <c r="BF35" s="108"/>
      <c r="BG35" s="108"/>
      <c r="BH35" s="108"/>
      <c r="BI35" s="108"/>
      <c r="BJ35" s="108"/>
      <c r="BK35" s="108"/>
      <c r="BL35" s="108"/>
      <c r="BM35" s="108"/>
      <c r="BN35" s="108"/>
      <c r="BO35" s="451"/>
      <c r="BP35" s="454"/>
      <c r="BQ35" s="173"/>
      <c r="BR35" s="173"/>
      <c r="BS35" s="173"/>
      <c r="BT35" s="173"/>
      <c r="BU35" s="173"/>
      <c r="BV35" s="173"/>
      <c r="BW35" s="173"/>
      <c r="BX35" s="173"/>
      <c r="BY35" s="173"/>
      <c r="BZ35" s="173"/>
      <c r="CA35" s="466"/>
      <c r="CB35" s="454"/>
      <c r="CC35" s="469"/>
      <c r="CD35" s="454"/>
      <c r="CE35" s="454"/>
      <c r="CF35" s="454"/>
      <c r="CG35" s="454"/>
      <c r="CH35" s="454"/>
      <c r="CI35" s="454"/>
      <c r="CJ35" s="454"/>
      <c r="CK35" s="454"/>
      <c r="CL35" s="454"/>
      <c r="CM35" s="454"/>
      <c r="CN35" s="454"/>
      <c r="CO35" s="466"/>
      <c r="CP35" s="454"/>
      <c r="CQ35" s="472"/>
      <c r="CR35" s="454"/>
      <c r="CS35" s="454"/>
      <c r="CT35" s="454"/>
      <c r="CU35" s="454"/>
      <c r="CV35" s="454"/>
      <c r="CW35" s="454"/>
      <c r="CX35" s="454"/>
      <c r="CY35" s="454"/>
      <c r="CZ35" s="454"/>
      <c r="DA35" s="454"/>
      <c r="DB35" s="454"/>
      <c r="DC35" s="454"/>
      <c r="DD35" s="454"/>
      <c r="DE35" s="475"/>
      <c r="DF35" s="454"/>
      <c r="DG35" s="454"/>
      <c r="DH35" s="454"/>
      <c r="DI35" s="454"/>
      <c r="DJ35" s="454"/>
      <c r="DK35" s="454"/>
      <c r="DL35" s="454"/>
      <c r="DM35" s="454"/>
      <c r="DN35" s="454"/>
      <c r="DO35" s="454"/>
      <c r="DP35" s="454"/>
      <c r="DQ35" s="454"/>
      <c r="DR35" s="454"/>
      <c r="DS35" s="475"/>
      <c r="DT35" s="454"/>
      <c r="DU35" s="454"/>
      <c r="DV35" s="454"/>
      <c r="DW35" s="454"/>
      <c r="DX35" s="454"/>
      <c r="DY35" s="454"/>
      <c r="DZ35" s="454"/>
      <c r="EA35" s="454"/>
      <c r="EB35" s="454"/>
      <c r="EC35" s="454"/>
      <c r="ED35" s="454"/>
      <c r="EE35" s="454"/>
      <c r="EF35" s="454"/>
      <c r="EG35" s="472"/>
      <c r="EH35" s="478"/>
      <c r="EI35" s="110"/>
      <c r="EJ35" s="110"/>
      <c r="EK35" s="110"/>
      <c r="EL35" s="110"/>
      <c r="EM35" s="110"/>
      <c r="EN35" s="110"/>
      <c r="EO35" s="110"/>
      <c r="EP35" s="110"/>
      <c r="EQ35" s="110"/>
      <c r="ER35" s="110"/>
      <c r="ES35" s="110"/>
      <c r="ET35" s="110"/>
      <c r="EU35" s="110"/>
      <c r="EV35" s="110"/>
      <c r="EW35" s="110"/>
      <c r="EX35" s="110"/>
      <c r="EY35" s="110"/>
      <c r="EZ35" s="110"/>
      <c r="FA35" s="110"/>
      <c r="FB35" s="110"/>
      <c r="FC35" s="110"/>
      <c r="FD35" s="110"/>
      <c r="FE35" s="355"/>
      <c r="FF35" s="355"/>
    </row>
    <row r="36" spans="1:163" s="56" customFormat="1" ht="98.25" customHeight="1" x14ac:dyDescent="0.25">
      <c r="A36" s="425"/>
      <c r="B36" s="426"/>
      <c r="C36" s="428"/>
      <c r="D36" s="428"/>
      <c r="E36" s="431"/>
      <c r="F36" s="428"/>
      <c r="G36" s="428"/>
      <c r="H36" s="428"/>
      <c r="I36" s="111"/>
      <c r="J36" s="425"/>
      <c r="K36" s="425"/>
      <c r="L36" s="436"/>
      <c r="M36" s="436"/>
      <c r="N36" s="441"/>
      <c r="O36" s="436"/>
      <c r="P36" s="436"/>
      <c r="Q36" s="438"/>
      <c r="R36" s="436"/>
      <c r="S36" s="436"/>
      <c r="T36" s="436"/>
      <c r="U36" s="436"/>
      <c r="V36" s="436"/>
      <c r="W36" s="436"/>
      <c r="X36" s="436"/>
      <c r="Y36" s="436"/>
      <c r="Z36" s="436"/>
      <c r="AA36" s="436"/>
      <c r="AB36" s="436"/>
      <c r="AC36" s="436">
        <v>556</v>
      </c>
      <c r="AD36" s="436"/>
      <c r="AE36" s="443"/>
      <c r="AF36" s="443"/>
      <c r="AG36" s="446"/>
      <c r="AH36" s="457"/>
      <c r="AI36" s="112" t="s">
        <v>232</v>
      </c>
      <c r="AJ36" s="104">
        <v>0.15</v>
      </c>
      <c r="AK36" s="114">
        <v>0.9</v>
      </c>
      <c r="AL36" s="114">
        <v>0</v>
      </c>
      <c r="AM36" s="104">
        <v>0</v>
      </c>
      <c r="AN36" s="104">
        <v>0</v>
      </c>
      <c r="AO36" s="107">
        <f t="shared" si="4"/>
        <v>0.9</v>
      </c>
      <c r="AP36" s="102" t="s">
        <v>161</v>
      </c>
      <c r="AQ36" s="103" t="s">
        <v>233</v>
      </c>
      <c r="AR36" s="102" t="s">
        <v>192</v>
      </c>
      <c r="AS36" s="102" t="s">
        <v>146</v>
      </c>
      <c r="AT36" s="436"/>
      <c r="AU36" s="436"/>
      <c r="AV36" s="463"/>
      <c r="AW36" s="454"/>
      <c r="AX36" s="448"/>
      <c r="AY36" s="448"/>
      <c r="AZ36" s="448"/>
      <c r="BA36" s="108"/>
      <c r="BB36" s="108"/>
      <c r="BC36" s="108"/>
      <c r="BD36" s="108"/>
      <c r="BE36" s="108"/>
      <c r="BF36" s="108"/>
      <c r="BG36" s="108"/>
      <c r="BH36" s="108"/>
      <c r="BI36" s="108"/>
      <c r="BJ36" s="108"/>
      <c r="BK36" s="108"/>
      <c r="BL36" s="108"/>
      <c r="BM36" s="108"/>
      <c r="BN36" s="108"/>
      <c r="BO36" s="451"/>
      <c r="BP36" s="454"/>
      <c r="BQ36" s="173"/>
      <c r="BR36" s="173"/>
      <c r="BS36" s="173"/>
      <c r="BT36" s="173"/>
      <c r="BU36" s="173"/>
      <c r="BV36" s="173"/>
      <c r="BW36" s="173"/>
      <c r="BX36" s="173"/>
      <c r="BY36" s="173"/>
      <c r="BZ36" s="173"/>
      <c r="CA36" s="466"/>
      <c r="CB36" s="454"/>
      <c r="CC36" s="469"/>
      <c r="CD36" s="454"/>
      <c r="CE36" s="455"/>
      <c r="CF36" s="455"/>
      <c r="CG36" s="455"/>
      <c r="CH36" s="455"/>
      <c r="CI36" s="455"/>
      <c r="CJ36" s="455"/>
      <c r="CK36" s="455"/>
      <c r="CL36" s="455"/>
      <c r="CM36" s="455"/>
      <c r="CN36" s="455"/>
      <c r="CO36" s="466"/>
      <c r="CP36" s="454"/>
      <c r="CQ36" s="472"/>
      <c r="CR36" s="454"/>
      <c r="CS36" s="455"/>
      <c r="CT36" s="455"/>
      <c r="CU36" s="455"/>
      <c r="CV36" s="455"/>
      <c r="CW36" s="455"/>
      <c r="CX36" s="455"/>
      <c r="CY36" s="455"/>
      <c r="CZ36" s="455"/>
      <c r="DA36" s="455"/>
      <c r="DB36" s="455"/>
      <c r="DC36" s="454"/>
      <c r="DD36" s="454"/>
      <c r="DE36" s="475"/>
      <c r="DF36" s="454"/>
      <c r="DG36" s="455"/>
      <c r="DH36" s="455"/>
      <c r="DI36" s="455"/>
      <c r="DJ36" s="455"/>
      <c r="DK36" s="455"/>
      <c r="DL36" s="455"/>
      <c r="DM36" s="455"/>
      <c r="DN36" s="455"/>
      <c r="DO36" s="455"/>
      <c r="DP36" s="455"/>
      <c r="DQ36" s="454"/>
      <c r="DR36" s="454"/>
      <c r="DS36" s="475"/>
      <c r="DT36" s="454"/>
      <c r="DU36" s="455"/>
      <c r="DV36" s="455"/>
      <c r="DW36" s="455"/>
      <c r="DX36" s="455"/>
      <c r="DY36" s="455"/>
      <c r="DZ36" s="455"/>
      <c r="EA36" s="455"/>
      <c r="EB36" s="455"/>
      <c r="EC36" s="455"/>
      <c r="ED36" s="455"/>
      <c r="EE36" s="454"/>
      <c r="EF36" s="454"/>
      <c r="EG36" s="472"/>
      <c r="EH36" s="478"/>
      <c r="EI36" s="110"/>
      <c r="EJ36" s="110"/>
      <c r="EK36" s="110"/>
      <c r="EL36" s="110"/>
      <c r="EM36" s="110"/>
      <c r="EN36" s="110"/>
      <c r="EO36" s="110"/>
      <c r="EP36" s="110"/>
      <c r="EQ36" s="110"/>
      <c r="ER36" s="110"/>
      <c r="ES36" s="110"/>
      <c r="ET36" s="110"/>
      <c r="EU36" s="110"/>
      <c r="EV36" s="110"/>
      <c r="EW36" s="110"/>
      <c r="EX36" s="110"/>
      <c r="EY36" s="110"/>
      <c r="EZ36" s="110"/>
      <c r="FA36" s="110"/>
      <c r="FB36" s="110"/>
      <c r="FC36" s="110"/>
      <c r="FD36" s="110"/>
      <c r="FE36" s="355"/>
      <c r="FF36" s="355"/>
    </row>
    <row r="37" spans="1:163" s="56" customFormat="1" ht="178.5" customHeight="1" x14ac:dyDescent="0.25">
      <c r="A37" s="425"/>
      <c r="B37" s="426"/>
      <c r="C37" s="429"/>
      <c r="D37" s="428"/>
      <c r="E37" s="431"/>
      <c r="F37" s="428"/>
      <c r="G37" s="428"/>
      <c r="H37" s="428"/>
      <c r="I37" s="111"/>
      <c r="J37" s="425"/>
      <c r="K37" s="425"/>
      <c r="L37" s="439"/>
      <c r="M37" s="436"/>
      <c r="N37" s="441"/>
      <c r="O37" s="436"/>
      <c r="P37" s="436"/>
      <c r="Q37" s="438"/>
      <c r="R37" s="436"/>
      <c r="S37" s="436"/>
      <c r="T37" s="436"/>
      <c r="U37" s="436"/>
      <c r="V37" s="436"/>
      <c r="W37" s="436"/>
      <c r="X37" s="436"/>
      <c r="Y37" s="436"/>
      <c r="Z37" s="436"/>
      <c r="AA37" s="436"/>
      <c r="AB37" s="436"/>
      <c r="AC37" s="436"/>
      <c r="AD37" s="436"/>
      <c r="AE37" s="443"/>
      <c r="AF37" s="443"/>
      <c r="AG37" s="446"/>
      <c r="AH37" s="458"/>
      <c r="AI37" s="112" t="s">
        <v>234</v>
      </c>
      <c r="AJ37" s="104">
        <v>0.4</v>
      </c>
      <c r="AK37" s="114">
        <v>0</v>
      </c>
      <c r="AL37" s="114">
        <v>0.5</v>
      </c>
      <c r="AM37" s="104">
        <v>0</v>
      </c>
      <c r="AN37" s="104">
        <v>0</v>
      </c>
      <c r="AO37" s="107">
        <f t="shared" si="4"/>
        <v>0.5</v>
      </c>
      <c r="AP37" s="102" t="s">
        <v>161</v>
      </c>
      <c r="AQ37" s="115" t="s">
        <v>235</v>
      </c>
      <c r="AR37" s="102" t="s">
        <v>201</v>
      </c>
      <c r="AS37" s="102" t="s">
        <v>146</v>
      </c>
      <c r="AT37" s="439"/>
      <c r="AU37" s="439"/>
      <c r="AV37" s="464"/>
      <c r="AW37" s="455"/>
      <c r="AX37" s="449"/>
      <c r="AY37" s="449"/>
      <c r="AZ37" s="449"/>
      <c r="BA37" s="108"/>
      <c r="BB37" s="108"/>
      <c r="BC37" s="108"/>
      <c r="BD37" s="108"/>
      <c r="BE37" s="108"/>
      <c r="BF37" s="108"/>
      <c r="BG37" s="108"/>
      <c r="BH37" s="108"/>
      <c r="BI37" s="108"/>
      <c r="BJ37" s="108"/>
      <c r="BK37" s="108"/>
      <c r="BL37" s="108"/>
      <c r="BM37" s="108"/>
      <c r="BN37" s="108"/>
      <c r="BO37" s="452"/>
      <c r="BP37" s="455"/>
      <c r="BQ37" s="174"/>
      <c r="BR37" s="174"/>
      <c r="BS37" s="174"/>
      <c r="BT37" s="174"/>
      <c r="BU37" s="174"/>
      <c r="BV37" s="174"/>
      <c r="BW37" s="174"/>
      <c r="BX37" s="174"/>
      <c r="BY37" s="174"/>
      <c r="BZ37" s="174"/>
      <c r="CA37" s="467"/>
      <c r="CB37" s="455"/>
      <c r="CC37" s="470"/>
      <c r="CD37" s="455"/>
      <c r="CE37" s="116"/>
      <c r="CF37" s="116"/>
      <c r="CG37" s="116"/>
      <c r="CH37" s="116"/>
      <c r="CI37" s="116"/>
      <c r="CJ37" s="116"/>
      <c r="CK37" s="116"/>
      <c r="CL37" s="116"/>
      <c r="CM37" s="116"/>
      <c r="CN37" s="116"/>
      <c r="CO37" s="467"/>
      <c r="CP37" s="455"/>
      <c r="CQ37" s="473"/>
      <c r="CR37" s="455"/>
      <c r="CS37" s="116"/>
      <c r="CT37" s="116"/>
      <c r="CU37" s="116"/>
      <c r="CV37" s="116"/>
      <c r="CW37" s="116"/>
      <c r="CX37" s="116"/>
      <c r="CY37" s="116"/>
      <c r="CZ37" s="116"/>
      <c r="DA37" s="116"/>
      <c r="DB37" s="116"/>
      <c r="DC37" s="455"/>
      <c r="DD37" s="455"/>
      <c r="DE37" s="476"/>
      <c r="DF37" s="455"/>
      <c r="DG37" s="116"/>
      <c r="DH37" s="116"/>
      <c r="DI37" s="116"/>
      <c r="DJ37" s="116"/>
      <c r="DK37" s="116"/>
      <c r="DL37" s="116"/>
      <c r="DM37" s="116"/>
      <c r="DN37" s="116"/>
      <c r="DO37" s="116"/>
      <c r="DP37" s="116"/>
      <c r="DQ37" s="455"/>
      <c r="DR37" s="455"/>
      <c r="DS37" s="476"/>
      <c r="DT37" s="455"/>
      <c r="DU37" s="116"/>
      <c r="DV37" s="116"/>
      <c r="DW37" s="116"/>
      <c r="DX37" s="116"/>
      <c r="DY37" s="116"/>
      <c r="DZ37" s="116"/>
      <c r="EA37" s="116"/>
      <c r="EB37" s="116"/>
      <c r="EC37" s="116"/>
      <c r="ED37" s="116"/>
      <c r="EE37" s="455"/>
      <c r="EF37" s="455"/>
      <c r="EG37" s="473"/>
      <c r="EH37" s="479"/>
      <c r="EI37" s="110"/>
      <c r="EJ37" s="110"/>
      <c r="EK37" s="110"/>
      <c r="EL37" s="110"/>
      <c r="EM37" s="110"/>
      <c r="EN37" s="110"/>
      <c r="EO37" s="110"/>
      <c r="EP37" s="110"/>
      <c r="EQ37" s="110"/>
      <c r="ER37" s="110"/>
      <c r="ES37" s="110"/>
      <c r="ET37" s="110"/>
      <c r="EU37" s="110"/>
      <c r="EV37" s="110"/>
      <c r="EW37" s="110"/>
      <c r="EX37" s="110"/>
      <c r="EY37" s="110"/>
      <c r="EZ37" s="110"/>
      <c r="FA37" s="110"/>
      <c r="FB37" s="110"/>
      <c r="FC37" s="110"/>
      <c r="FD37" s="110"/>
      <c r="FE37" s="355"/>
      <c r="FF37" s="356"/>
    </row>
    <row r="38" spans="1:163" s="56" customFormat="1" ht="76.5" customHeight="1" x14ac:dyDescent="0.25">
      <c r="A38" s="480" t="s">
        <v>214</v>
      </c>
      <c r="B38" s="117"/>
      <c r="C38" s="482">
        <v>6.2E-2</v>
      </c>
      <c r="D38" s="482">
        <v>9.4E-2</v>
      </c>
      <c r="E38" s="484">
        <v>0.2</v>
      </c>
      <c r="F38" s="484">
        <v>0.3</v>
      </c>
      <c r="G38" s="484">
        <v>0.25</v>
      </c>
      <c r="H38" s="484">
        <v>0.25</v>
      </c>
      <c r="I38" s="118"/>
      <c r="J38" s="480" t="s">
        <v>133</v>
      </c>
      <c r="K38" s="480">
        <v>36</v>
      </c>
      <c r="L38" s="486" t="s">
        <v>216</v>
      </c>
      <c r="M38" s="486" t="s">
        <v>236</v>
      </c>
      <c r="N38" s="488">
        <v>3605</v>
      </c>
      <c r="O38" s="490" t="s">
        <v>217</v>
      </c>
      <c r="P38" s="486" t="s">
        <v>218</v>
      </c>
      <c r="Q38" s="486" t="s">
        <v>237</v>
      </c>
      <c r="R38" s="486" t="s">
        <v>238</v>
      </c>
      <c r="S38" s="168">
        <v>3605017</v>
      </c>
      <c r="T38" s="486" t="s">
        <v>238</v>
      </c>
      <c r="U38" s="168">
        <v>360501700</v>
      </c>
      <c r="V38" s="168">
        <v>0</v>
      </c>
      <c r="W38" s="493" t="s">
        <v>160</v>
      </c>
      <c r="X38" s="168">
        <v>1</v>
      </c>
      <c r="Y38" s="168">
        <v>0.2</v>
      </c>
      <c r="Z38" s="168">
        <v>0.3</v>
      </c>
      <c r="AA38" s="168">
        <v>0.25</v>
      </c>
      <c r="AB38" s="168">
        <v>0.25</v>
      </c>
      <c r="AC38" s="168">
        <v>0.25</v>
      </c>
      <c r="AD38" s="168" t="s">
        <v>181</v>
      </c>
      <c r="AE38" s="168">
        <v>0.25</v>
      </c>
      <c r="AF38" s="168">
        <v>0.08</v>
      </c>
      <c r="AG38" s="491">
        <f>AN38</f>
        <v>0</v>
      </c>
      <c r="AH38" s="491">
        <f>AJ38*AO38</f>
        <v>0.5</v>
      </c>
      <c r="AI38" s="499" t="s">
        <v>239</v>
      </c>
      <c r="AJ38" s="501">
        <v>1</v>
      </c>
      <c r="AK38" s="494">
        <v>0.25</v>
      </c>
      <c r="AL38" s="494">
        <v>0.25</v>
      </c>
      <c r="AM38" s="494">
        <v>0</v>
      </c>
      <c r="AN38" s="494">
        <v>0</v>
      </c>
      <c r="AO38" s="496">
        <f>+AK38+AL38+AM38+AN38</f>
        <v>0.5</v>
      </c>
      <c r="AP38" s="168" t="s">
        <v>161</v>
      </c>
      <c r="AQ38" s="498" t="s">
        <v>240</v>
      </c>
      <c r="AR38" s="168" t="s">
        <v>241</v>
      </c>
      <c r="AS38" s="168" t="s">
        <v>146</v>
      </c>
      <c r="AT38" s="486" t="s">
        <v>242</v>
      </c>
      <c r="AU38" s="168" t="s">
        <v>163</v>
      </c>
      <c r="AV38" s="511">
        <v>2022768920006</v>
      </c>
      <c r="AW38" s="513">
        <f>1098474000+1377474000</f>
        <v>2475948000</v>
      </c>
      <c r="AX38" s="503" t="s">
        <v>243</v>
      </c>
      <c r="AY38" s="168" t="s">
        <v>185</v>
      </c>
      <c r="AZ38" s="503" t="s">
        <v>186</v>
      </c>
      <c r="BA38" s="120"/>
      <c r="BB38" s="120"/>
      <c r="BC38" s="120"/>
      <c r="BD38" s="120"/>
      <c r="BE38" s="120"/>
      <c r="BF38" s="120"/>
      <c r="BG38" s="120"/>
      <c r="BH38" s="120"/>
      <c r="BI38" s="120"/>
      <c r="BJ38" s="120"/>
      <c r="BK38" s="120"/>
      <c r="BL38" s="120"/>
      <c r="BM38" s="120"/>
      <c r="BN38" s="120"/>
      <c r="BO38" s="505"/>
      <c r="BP38" s="507">
        <v>700000000</v>
      </c>
      <c r="BQ38" s="509"/>
      <c r="BR38" s="509"/>
      <c r="BS38" s="509"/>
      <c r="BT38" s="509"/>
      <c r="BU38" s="509"/>
      <c r="BV38" s="509"/>
      <c r="BW38" s="509"/>
      <c r="BX38" s="509"/>
      <c r="BY38" s="509"/>
      <c r="BZ38" s="509"/>
      <c r="CA38" s="509"/>
      <c r="CB38" s="509"/>
      <c r="CC38" s="507">
        <v>700000000</v>
      </c>
      <c r="CD38" s="513">
        <v>700000000</v>
      </c>
      <c r="CE38" s="509"/>
      <c r="CF38" s="509"/>
      <c r="CG38" s="509"/>
      <c r="CH38" s="509"/>
      <c r="CI38" s="509"/>
      <c r="CJ38" s="509"/>
      <c r="CK38" s="509"/>
      <c r="CL38" s="509"/>
      <c r="CM38" s="509"/>
      <c r="CN38" s="509"/>
      <c r="CO38" s="509"/>
      <c r="CP38" s="509"/>
      <c r="CQ38" s="507">
        <f>SUM(CD38:CP38)</f>
        <v>700000000</v>
      </c>
      <c r="CR38" s="513">
        <v>700000000</v>
      </c>
      <c r="CS38" s="168"/>
      <c r="CT38" s="168"/>
      <c r="CU38" s="168"/>
      <c r="CV38" s="168"/>
      <c r="CW38" s="168"/>
      <c r="CX38" s="168"/>
      <c r="CY38" s="168"/>
      <c r="CZ38" s="168"/>
      <c r="DA38" s="168"/>
      <c r="DB38" s="168"/>
      <c r="DC38" s="168"/>
      <c r="DD38" s="168"/>
      <c r="DE38" s="507">
        <v>700000000</v>
      </c>
      <c r="DF38" s="517">
        <v>700000000</v>
      </c>
      <c r="DG38" s="168"/>
      <c r="DH38" s="168"/>
      <c r="DI38" s="168"/>
      <c r="DJ38" s="168"/>
      <c r="DK38" s="168"/>
      <c r="DL38" s="168"/>
      <c r="DM38" s="168"/>
      <c r="DN38" s="168"/>
      <c r="DO38" s="168"/>
      <c r="DP38" s="168"/>
      <c r="DQ38" s="168"/>
      <c r="DR38" s="168"/>
      <c r="DS38" s="507">
        <f>SUM(DF38:DR38)</f>
        <v>700000000</v>
      </c>
      <c r="DT38" s="513">
        <v>700000000</v>
      </c>
      <c r="DU38" s="119"/>
      <c r="DV38" s="119"/>
      <c r="DW38" s="119"/>
      <c r="DX38" s="119"/>
      <c r="DY38" s="119"/>
      <c r="DZ38" s="119"/>
      <c r="EA38" s="119"/>
      <c r="EB38" s="119"/>
      <c r="EC38" s="119"/>
      <c r="ED38" s="119"/>
      <c r="EE38" s="168"/>
      <c r="EF38" s="168"/>
      <c r="EG38" s="507">
        <f>SUM(DT38:EF38)</f>
        <v>700000000</v>
      </c>
      <c r="EH38" s="515">
        <f>EG38/CQ38</f>
        <v>1</v>
      </c>
      <c r="EI38" s="121"/>
      <c r="EJ38" s="121"/>
      <c r="EK38" s="121"/>
      <c r="EL38" s="121"/>
      <c r="EM38" s="121"/>
      <c r="EN38" s="121"/>
      <c r="EO38" s="121"/>
      <c r="EP38" s="121"/>
      <c r="EQ38" s="121"/>
      <c r="ER38" s="121"/>
      <c r="ES38" s="121"/>
      <c r="ET38" s="121"/>
      <c r="EU38" s="121"/>
      <c r="EV38" s="121"/>
      <c r="EW38" s="121"/>
      <c r="EX38" s="121"/>
      <c r="EY38" s="121"/>
      <c r="EZ38" s="121"/>
      <c r="FA38" s="121"/>
      <c r="FB38" s="121"/>
      <c r="FC38" s="121"/>
      <c r="FD38" s="121"/>
      <c r="FE38" s="355"/>
      <c r="FF38" s="122"/>
    </row>
    <row r="39" spans="1:163" s="56" customFormat="1" ht="251.25" customHeight="1" x14ac:dyDescent="0.25">
      <c r="A39" s="481"/>
      <c r="B39" s="123"/>
      <c r="C39" s="483"/>
      <c r="D39" s="483"/>
      <c r="E39" s="485"/>
      <c r="F39" s="485"/>
      <c r="G39" s="485"/>
      <c r="H39" s="485"/>
      <c r="I39" s="124"/>
      <c r="J39" s="481"/>
      <c r="K39" s="481"/>
      <c r="L39" s="487"/>
      <c r="M39" s="487"/>
      <c r="N39" s="489"/>
      <c r="O39" s="487"/>
      <c r="P39" s="487"/>
      <c r="Q39" s="487"/>
      <c r="R39" s="487"/>
      <c r="S39" s="169"/>
      <c r="T39" s="487"/>
      <c r="U39" s="169"/>
      <c r="V39" s="169"/>
      <c r="W39" s="169"/>
      <c r="X39" s="169"/>
      <c r="Y39" s="169"/>
      <c r="Z39" s="169"/>
      <c r="AA39" s="169"/>
      <c r="AB39" s="169"/>
      <c r="AC39" s="169"/>
      <c r="AD39" s="169"/>
      <c r="AE39" s="169"/>
      <c r="AF39" s="169"/>
      <c r="AG39" s="492"/>
      <c r="AH39" s="492"/>
      <c r="AI39" s="500"/>
      <c r="AJ39" s="502"/>
      <c r="AK39" s="495"/>
      <c r="AL39" s="495"/>
      <c r="AM39" s="495"/>
      <c r="AN39" s="495"/>
      <c r="AO39" s="497"/>
      <c r="AP39" s="169"/>
      <c r="AQ39" s="487"/>
      <c r="AR39" s="169"/>
      <c r="AS39" s="169"/>
      <c r="AT39" s="487"/>
      <c r="AU39" s="169"/>
      <c r="AV39" s="512"/>
      <c r="AW39" s="514"/>
      <c r="AX39" s="504"/>
      <c r="AY39" s="169"/>
      <c r="AZ39" s="504"/>
      <c r="BA39" s="120"/>
      <c r="BB39" s="120"/>
      <c r="BC39" s="120"/>
      <c r="BD39" s="120"/>
      <c r="BE39" s="120"/>
      <c r="BF39" s="120"/>
      <c r="BG39" s="120"/>
      <c r="BH39" s="120"/>
      <c r="BI39" s="120"/>
      <c r="BJ39" s="120"/>
      <c r="BK39" s="120"/>
      <c r="BL39" s="120"/>
      <c r="BM39" s="120"/>
      <c r="BN39" s="120"/>
      <c r="BO39" s="506"/>
      <c r="BP39" s="508"/>
      <c r="BQ39" s="510"/>
      <c r="BR39" s="510"/>
      <c r="BS39" s="510"/>
      <c r="BT39" s="510"/>
      <c r="BU39" s="510"/>
      <c r="BV39" s="510"/>
      <c r="BW39" s="510"/>
      <c r="BX39" s="510"/>
      <c r="BY39" s="510"/>
      <c r="BZ39" s="510"/>
      <c r="CA39" s="510"/>
      <c r="CB39" s="510"/>
      <c r="CC39" s="508"/>
      <c r="CD39" s="514"/>
      <c r="CE39" s="510"/>
      <c r="CF39" s="510"/>
      <c r="CG39" s="510"/>
      <c r="CH39" s="510"/>
      <c r="CI39" s="510"/>
      <c r="CJ39" s="510"/>
      <c r="CK39" s="510"/>
      <c r="CL39" s="510"/>
      <c r="CM39" s="510"/>
      <c r="CN39" s="510"/>
      <c r="CO39" s="510"/>
      <c r="CP39" s="510"/>
      <c r="CQ39" s="508"/>
      <c r="CR39" s="514"/>
      <c r="CS39" s="169"/>
      <c r="CT39" s="169"/>
      <c r="CU39" s="169"/>
      <c r="CV39" s="169"/>
      <c r="CW39" s="169"/>
      <c r="CX39" s="169"/>
      <c r="CY39" s="169"/>
      <c r="CZ39" s="169"/>
      <c r="DA39" s="169"/>
      <c r="DB39" s="169"/>
      <c r="DC39" s="169"/>
      <c r="DD39" s="169"/>
      <c r="DE39" s="508"/>
      <c r="DF39" s="518"/>
      <c r="DG39" s="169"/>
      <c r="DH39" s="169"/>
      <c r="DI39" s="169"/>
      <c r="DJ39" s="169"/>
      <c r="DK39" s="169"/>
      <c r="DL39" s="169"/>
      <c r="DM39" s="169"/>
      <c r="DN39" s="169"/>
      <c r="DO39" s="169"/>
      <c r="DP39" s="169"/>
      <c r="DQ39" s="169"/>
      <c r="DR39" s="169"/>
      <c r="DS39" s="508"/>
      <c r="DT39" s="514"/>
      <c r="DU39" s="119"/>
      <c r="DV39" s="119"/>
      <c r="DW39" s="119"/>
      <c r="DX39" s="119"/>
      <c r="DY39" s="119"/>
      <c r="DZ39" s="119"/>
      <c r="EA39" s="119"/>
      <c r="EB39" s="119"/>
      <c r="EC39" s="119"/>
      <c r="ED39" s="119"/>
      <c r="EE39" s="169"/>
      <c r="EF39" s="169"/>
      <c r="EG39" s="508"/>
      <c r="EH39" s="516"/>
      <c r="EI39" s="125"/>
      <c r="EJ39" s="125"/>
      <c r="EK39" s="125"/>
      <c r="EL39" s="125"/>
      <c r="EM39" s="125"/>
      <c r="EN39" s="125"/>
      <c r="EO39" s="125"/>
      <c r="EP39" s="125"/>
      <c r="EQ39" s="125"/>
      <c r="ER39" s="125"/>
      <c r="ES39" s="125"/>
      <c r="ET39" s="125"/>
      <c r="EU39" s="125"/>
      <c r="EV39" s="125"/>
      <c r="EW39" s="125"/>
      <c r="EX39" s="125"/>
      <c r="EY39" s="125"/>
      <c r="EZ39" s="125"/>
      <c r="FA39" s="125"/>
      <c r="FB39" s="125"/>
      <c r="FC39" s="125"/>
      <c r="FD39" s="125"/>
      <c r="FE39" s="356"/>
      <c r="FF39" s="122"/>
    </row>
    <row r="40" spans="1:163" s="144" customFormat="1" ht="33" customHeight="1" x14ac:dyDescent="0.3">
      <c r="A40" s="126"/>
      <c r="B40" s="126"/>
      <c r="C40" s="126"/>
      <c r="D40" s="126"/>
      <c r="E40" s="126"/>
      <c r="F40" s="126"/>
      <c r="G40" s="126"/>
      <c r="H40" s="126"/>
      <c r="I40" s="126"/>
      <c r="J40" s="126"/>
      <c r="K40" s="126"/>
      <c r="L40" s="127"/>
      <c r="M40" s="127"/>
      <c r="N40" s="127"/>
      <c r="O40" s="128"/>
      <c r="P40" s="128"/>
      <c r="Q40" s="129"/>
      <c r="R40" s="129"/>
      <c r="S40" s="128"/>
      <c r="T40" s="128"/>
      <c r="U40" s="128"/>
      <c r="V40" s="130"/>
      <c r="W40" s="131"/>
      <c r="X40" s="131"/>
      <c r="Y40" s="131"/>
      <c r="Z40" s="131"/>
      <c r="AA40" s="131"/>
      <c r="AB40" s="131"/>
      <c r="AC40" s="131"/>
      <c r="AD40" s="131"/>
      <c r="AE40" s="131"/>
      <c r="AF40" s="132" t="s">
        <v>244</v>
      </c>
      <c r="AG40" s="133">
        <f>AVERAGE(AG17:AG39)</f>
        <v>0.16700000000000001</v>
      </c>
      <c r="AH40" s="132">
        <f>AVERAGE(AH17:AH39)</f>
        <v>0.33700000000000002</v>
      </c>
      <c r="AI40" s="131"/>
      <c r="AJ40" s="128"/>
      <c r="AK40" s="134">
        <f>AVERAGE(AK38,AK32,AK28,AK22,AK17)</f>
        <v>0.21449999999999997</v>
      </c>
      <c r="AL40" s="134">
        <f>AVERAGE(AL38,AL32,AL28,AL22,AL17)</f>
        <v>0.12250000000000001</v>
      </c>
      <c r="AM40" s="134">
        <f>AVERAGE(AM38,AM32,AM28,AM22,AM17)</f>
        <v>0</v>
      </c>
      <c r="AN40" s="134">
        <f>AVERAGE(AN38,AN32,AN28,AN22,AN17)</f>
        <v>0</v>
      </c>
      <c r="AO40" s="134">
        <f>AVERAGE(AO38,AO32,AO28,AO22,AO17)</f>
        <v>0.33700000000000002</v>
      </c>
      <c r="AP40" s="135"/>
      <c r="AQ40" s="129"/>
      <c r="AR40" s="136"/>
      <c r="AS40" s="128"/>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7">
        <f>SUM(BP17:BP39)</f>
        <v>3357917593</v>
      </c>
      <c r="BQ40" s="128"/>
      <c r="BR40" s="128"/>
      <c r="BS40" s="128"/>
      <c r="BT40" s="128"/>
      <c r="BU40" s="128"/>
      <c r="BV40" s="128"/>
      <c r="BW40" s="128"/>
      <c r="BX40" s="128"/>
      <c r="BY40" s="128"/>
      <c r="BZ40" s="128"/>
      <c r="CA40" s="138">
        <f>SUM(CA17:CA39)</f>
        <v>145800000</v>
      </c>
      <c r="CB40" s="128"/>
      <c r="CC40" s="139">
        <f>SUM(CC17:CC39)</f>
        <v>3491717593</v>
      </c>
      <c r="CD40" s="137">
        <f>SUM(CD17:CD39)</f>
        <v>4815326721</v>
      </c>
      <c r="CE40" s="128"/>
      <c r="CF40" s="128"/>
      <c r="CG40" s="128"/>
      <c r="CH40" s="128"/>
      <c r="CI40" s="128"/>
      <c r="CJ40" s="128"/>
      <c r="CK40" s="128"/>
      <c r="CL40" s="128"/>
      <c r="CM40" s="128"/>
      <c r="CN40" s="128"/>
      <c r="CO40" s="137">
        <f>SUM(CO17:CO39)</f>
        <v>145800000</v>
      </c>
      <c r="CP40" s="128"/>
      <c r="CQ40" s="139">
        <f>SUM(CQ17:CQ39)</f>
        <v>4961126721</v>
      </c>
      <c r="CR40" s="137">
        <f>SUM(CR17:CR39)</f>
        <v>4768238159</v>
      </c>
      <c r="CS40" s="128"/>
      <c r="CT40" s="128"/>
      <c r="CU40" s="128"/>
      <c r="CV40" s="128"/>
      <c r="CW40" s="128"/>
      <c r="CX40" s="128"/>
      <c r="CY40" s="128"/>
      <c r="CZ40" s="128"/>
      <c r="DA40" s="128"/>
      <c r="DB40" s="128"/>
      <c r="DC40" s="137">
        <f>SUM(DC17:DC39)</f>
        <v>0</v>
      </c>
      <c r="DD40" s="128"/>
      <c r="DE40" s="139">
        <f>SUM(DE17:DE39)</f>
        <v>4768238159</v>
      </c>
      <c r="DF40" s="137">
        <f>SUM(DF17:DF39)</f>
        <v>3345917593</v>
      </c>
      <c r="DG40" s="128"/>
      <c r="DH40" s="128"/>
      <c r="DI40" s="128"/>
      <c r="DJ40" s="128"/>
      <c r="DK40" s="128"/>
      <c r="DL40" s="128"/>
      <c r="DM40" s="128"/>
      <c r="DN40" s="128"/>
      <c r="DO40" s="128"/>
      <c r="DP40" s="128"/>
      <c r="DQ40" s="137">
        <f>SUM(DQ17:DQ39)</f>
        <v>0</v>
      </c>
      <c r="DR40" s="128"/>
      <c r="DS40" s="139">
        <f>SUM(DS17:DS39)</f>
        <v>3345917593</v>
      </c>
      <c r="DT40" s="137">
        <f>SUM(DT17:DT39)</f>
        <v>3345917593</v>
      </c>
      <c r="DU40" s="128"/>
      <c r="DV40" s="128"/>
      <c r="DW40" s="128"/>
      <c r="DX40" s="128"/>
      <c r="DY40" s="128"/>
      <c r="DZ40" s="128"/>
      <c r="EA40" s="128"/>
      <c r="EB40" s="128"/>
      <c r="EC40" s="128"/>
      <c r="ED40" s="128"/>
      <c r="EE40" s="137">
        <f>SUM(EE17:EE39)</f>
        <v>0</v>
      </c>
      <c r="EF40" s="128"/>
      <c r="EG40" s="140">
        <f>SUM(EG17:EG39)</f>
        <v>3345917593</v>
      </c>
      <c r="EH40" s="141">
        <f>(DS40/CQ40)*100%</f>
        <v>0.67442695604549541</v>
      </c>
      <c r="EI40" s="141"/>
      <c r="EJ40" s="141"/>
      <c r="EK40" s="141"/>
      <c r="EL40" s="141"/>
      <c r="EM40" s="141"/>
      <c r="EN40" s="141"/>
      <c r="EO40" s="141"/>
      <c r="EP40" s="141"/>
      <c r="EQ40" s="141"/>
      <c r="ER40" s="141"/>
      <c r="ES40" s="141"/>
      <c r="ET40" s="141"/>
      <c r="EU40" s="141"/>
      <c r="EV40" s="141"/>
      <c r="EW40" s="141"/>
      <c r="EX40" s="141"/>
      <c r="EY40" s="141"/>
      <c r="EZ40" s="141"/>
      <c r="FA40" s="141"/>
      <c r="FB40" s="141"/>
      <c r="FC40" s="141"/>
      <c r="FD40" s="141"/>
      <c r="FE40" s="142"/>
      <c r="FF40" s="143"/>
      <c r="FG40" s="56"/>
    </row>
    <row r="41" spans="1:163" s="56" customFormat="1" ht="29.25" customHeight="1" x14ac:dyDescent="0.25">
      <c r="A41" s="145"/>
      <c r="B41" s="145"/>
      <c r="C41" s="145"/>
      <c r="D41" s="145"/>
      <c r="E41" s="145"/>
      <c r="F41" s="145"/>
      <c r="G41" s="145"/>
      <c r="H41" s="145"/>
      <c r="I41" s="145"/>
      <c r="J41" s="145"/>
      <c r="K41" s="145"/>
      <c r="L41" s="146"/>
      <c r="M41" s="146"/>
      <c r="N41" s="146"/>
      <c r="O41" s="145"/>
      <c r="P41" s="145"/>
      <c r="Q41" s="145"/>
      <c r="R41" s="145"/>
      <c r="S41" s="145"/>
      <c r="T41" s="145"/>
      <c r="U41" s="145"/>
      <c r="V41" s="147"/>
      <c r="W41" s="146"/>
      <c r="X41" s="146"/>
      <c r="Y41" s="146"/>
      <c r="Z41" s="146"/>
      <c r="AA41" s="146"/>
      <c r="AB41" s="146"/>
      <c r="AC41" s="146"/>
      <c r="AD41" s="146"/>
      <c r="AE41" s="146"/>
      <c r="AF41" s="148"/>
      <c r="AG41" s="149"/>
      <c r="AH41" s="149"/>
      <c r="AI41" s="150"/>
      <c r="AJ41" s="149"/>
      <c r="AK41" s="146"/>
      <c r="AL41" s="146"/>
      <c r="AM41" s="151"/>
      <c r="AN41" s="151"/>
      <c r="AO41" s="152"/>
      <c r="AP41" s="146"/>
      <c r="AQ41" s="150"/>
      <c r="AR41" s="153"/>
      <c r="AS41" s="146"/>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45"/>
      <c r="BQ41" s="145"/>
      <c r="BR41" s="145"/>
      <c r="BS41" s="145"/>
      <c r="BT41" s="145"/>
      <c r="BU41" s="145"/>
      <c r="BV41" s="145"/>
      <c r="BW41" s="145"/>
      <c r="BX41" s="145"/>
      <c r="BY41" s="145"/>
      <c r="BZ41" s="145"/>
      <c r="CA41" s="145"/>
      <c r="CB41" s="145"/>
      <c r="CC41" s="139">
        <v>3491717593</v>
      </c>
      <c r="CD41" s="145"/>
      <c r="CE41" s="145"/>
      <c r="CF41" s="145"/>
      <c r="CG41" s="145"/>
      <c r="CH41" s="145"/>
      <c r="CI41" s="145"/>
      <c r="CJ41" s="145"/>
      <c r="CK41" s="145"/>
      <c r="CL41" s="145"/>
      <c r="CM41" s="145"/>
      <c r="CN41" s="145"/>
      <c r="CO41" s="145"/>
      <c r="CP41" s="145"/>
      <c r="CQ41" s="139">
        <v>4961126721</v>
      </c>
      <c r="CR41" s="145"/>
      <c r="CS41" s="145"/>
      <c r="CT41" s="145"/>
      <c r="CU41" s="145"/>
      <c r="CV41" s="145"/>
      <c r="CW41" s="145"/>
      <c r="CX41" s="145"/>
      <c r="CY41" s="145"/>
      <c r="CZ41" s="145"/>
      <c r="DA41" s="145"/>
      <c r="DB41" s="145"/>
      <c r="DC41" s="145"/>
      <c r="DD41" s="145"/>
      <c r="DE41" s="145"/>
      <c r="DF41" s="145"/>
      <c r="DG41" s="145"/>
      <c r="DH41" s="145"/>
      <c r="DI41" s="145"/>
      <c r="DJ41" s="145"/>
      <c r="DK41" s="145"/>
      <c r="DL41" s="145"/>
      <c r="DM41" s="145"/>
      <c r="DN41" s="145"/>
      <c r="DO41" s="145"/>
      <c r="DP41" s="145"/>
      <c r="DQ41" s="145"/>
      <c r="DR41" s="145"/>
      <c r="DS41" s="139">
        <v>3345917593</v>
      </c>
      <c r="DT41" s="145"/>
      <c r="DU41" s="145"/>
      <c r="DV41" s="145"/>
      <c r="DW41" s="145"/>
      <c r="DX41" s="145"/>
      <c r="DY41" s="145"/>
      <c r="DZ41" s="145"/>
      <c r="EA41" s="145"/>
      <c r="EB41" s="145"/>
      <c r="EC41" s="145"/>
      <c r="ED41" s="145"/>
      <c r="EE41" s="145"/>
      <c r="EF41" s="145"/>
      <c r="EG41" s="139">
        <v>3345917593</v>
      </c>
      <c r="EH41" s="154"/>
      <c r="EI41" s="154"/>
      <c r="EJ41" s="154"/>
      <c r="EK41" s="154"/>
      <c r="EL41" s="154"/>
      <c r="EM41" s="154"/>
      <c r="EN41" s="154"/>
      <c r="EO41" s="154"/>
      <c r="EP41" s="154"/>
      <c r="EQ41" s="154"/>
      <c r="ER41" s="154"/>
      <c r="ES41" s="154"/>
      <c r="ET41" s="154"/>
      <c r="EU41" s="154"/>
      <c r="EV41" s="154"/>
      <c r="EW41" s="154"/>
      <c r="EX41" s="154"/>
      <c r="EY41" s="154"/>
      <c r="EZ41" s="154"/>
      <c r="FA41" s="154"/>
      <c r="FB41" s="154"/>
      <c r="FC41" s="154"/>
      <c r="FD41" s="154"/>
      <c r="FE41" s="155"/>
      <c r="FF41" s="153"/>
    </row>
    <row r="42" spans="1:163" s="56" customFormat="1" ht="37.5" customHeight="1" x14ac:dyDescent="0.25">
      <c r="A42" s="145"/>
      <c r="B42" s="145"/>
      <c r="C42" s="145"/>
      <c r="D42" s="145"/>
      <c r="E42" s="145"/>
      <c r="F42" s="145"/>
      <c r="G42" s="145"/>
      <c r="H42" s="145"/>
      <c r="I42" s="145"/>
      <c r="J42" s="145"/>
      <c r="K42" s="145"/>
      <c r="L42" s="146"/>
      <c r="M42" s="146"/>
      <c r="N42" s="146"/>
      <c r="O42" s="145"/>
      <c r="P42" s="145"/>
      <c r="Q42" s="145"/>
      <c r="R42" s="145"/>
      <c r="S42" s="145"/>
      <c r="T42" s="145"/>
      <c r="U42" s="145"/>
      <c r="V42" s="147"/>
      <c r="W42" s="146"/>
      <c r="X42" s="146"/>
      <c r="Y42" s="146"/>
      <c r="Z42" s="146"/>
      <c r="AA42" s="146"/>
      <c r="AB42" s="146"/>
      <c r="AC42" s="146"/>
      <c r="AD42" s="146"/>
      <c r="AE42" s="146"/>
      <c r="AF42" s="148"/>
      <c r="AG42" s="149"/>
      <c r="AH42" s="149"/>
      <c r="AI42" s="150"/>
      <c r="AJ42" s="149"/>
      <c r="AK42" s="146"/>
      <c r="AL42" s="146"/>
      <c r="AM42" s="151"/>
      <c r="AN42" s="151"/>
      <c r="AO42" s="152"/>
      <c r="AP42" s="146"/>
      <c r="AQ42" s="150"/>
      <c r="AR42" s="153"/>
      <c r="AS42" s="146"/>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6"/>
      <c r="BQ42" s="156"/>
      <c r="BR42" s="156"/>
      <c r="BS42" s="156"/>
      <c r="BT42" s="156"/>
      <c r="BU42" s="156"/>
      <c r="BV42" s="156"/>
      <c r="BW42" s="156"/>
      <c r="BX42" s="156"/>
      <c r="BY42" s="156"/>
      <c r="BZ42" s="156"/>
      <c r="CA42" s="156"/>
      <c r="CB42" s="156" t="s">
        <v>245</v>
      </c>
      <c r="CC42" s="156">
        <f>CC41-CC40</f>
        <v>0</v>
      </c>
      <c r="CD42" s="156"/>
      <c r="CE42" s="156"/>
      <c r="CF42" s="156"/>
      <c r="CG42" s="156"/>
      <c r="CH42" s="156"/>
      <c r="CI42" s="156"/>
      <c r="CJ42" s="156"/>
      <c r="CK42" s="156"/>
      <c r="CL42" s="156"/>
      <c r="CM42" s="156"/>
      <c r="CN42" s="156"/>
      <c r="CO42" s="156"/>
      <c r="CP42" s="156" t="s">
        <v>245</v>
      </c>
      <c r="CQ42" s="156">
        <f>CQ41-CQ40</f>
        <v>0</v>
      </c>
      <c r="CR42" s="156"/>
      <c r="CS42" s="156"/>
      <c r="CT42" s="156"/>
      <c r="CU42" s="156"/>
      <c r="CV42" s="156"/>
      <c r="CW42" s="156"/>
      <c r="CX42" s="156"/>
      <c r="CY42" s="156"/>
      <c r="CZ42" s="156"/>
      <c r="DA42" s="156"/>
      <c r="DB42" s="156"/>
      <c r="DC42" s="156"/>
      <c r="DD42" s="156"/>
      <c r="DE42" s="156"/>
      <c r="DF42" s="156"/>
      <c r="DG42" s="156"/>
      <c r="DH42" s="156"/>
      <c r="DI42" s="156"/>
      <c r="DJ42" s="156"/>
      <c r="DK42" s="156"/>
      <c r="DL42" s="156"/>
      <c r="DM42" s="156"/>
      <c r="DN42" s="156"/>
      <c r="DO42" s="156"/>
      <c r="DP42" s="156"/>
      <c r="DQ42" s="156"/>
      <c r="DR42" s="156" t="s">
        <v>245</v>
      </c>
      <c r="DS42" s="156">
        <f>DS41-DS40</f>
        <v>0</v>
      </c>
      <c r="DT42" s="156"/>
      <c r="DU42" s="156"/>
      <c r="DV42" s="156"/>
      <c r="DW42" s="156"/>
      <c r="DX42" s="156"/>
      <c r="DY42" s="156"/>
      <c r="DZ42" s="156"/>
      <c r="EA42" s="156"/>
      <c r="EB42" s="156"/>
      <c r="EC42" s="156"/>
      <c r="ED42" s="156"/>
      <c r="EE42" s="156"/>
      <c r="EF42" s="156" t="s">
        <v>245</v>
      </c>
      <c r="EG42" s="156">
        <f>EG41-EG40</f>
        <v>0</v>
      </c>
      <c r="EH42" s="154"/>
      <c r="EI42" s="154"/>
      <c r="EJ42" s="154"/>
      <c r="EK42" s="154"/>
      <c r="EL42" s="154"/>
      <c r="EM42" s="154"/>
      <c r="EN42" s="154"/>
      <c r="EO42" s="154"/>
      <c r="EP42" s="154"/>
      <c r="EQ42" s="154"/>
      <c r="ER42" s="154"/>
      <c r="ES42" s="154"/>
      <c r="ET42" s="154"/>
      <c r="EU42" s="154"/>
      <c r="EV42" s="154"/>
      <c r="EW42" s="154"/>
      <c r="EX42" s="154"/>
      <c r="EY42" s="154"/>
      <c r="EZ42" s="154"/>
      <c r="FA42" s="154"/>
      <c r="FB42" s="154"/>
      <c r="FC42" s="154"/>
      <c r="FD42" s="154"/>
      <c r="FE42" s="155"/>
      <c r="FF42" s="153"/>
    </row>
    <row r="43" spans="1:163" s="56" customFormat="1" ht="15" x14ac:dyDescent="0.25">
      <c r="A43" s="145"/>
      <c r="B43" s="145"/>
      <c r="C43" s="145"/>
      <c r="D43" s="145"/>
      <c r="E43" s="145"/>
      <c r="F43" s="145"/>
      <c r="G43" s="145"/>
      <c r="H43" s="145"/>
      <c r="I43" s="145"/>
      <c r="J43" s="145"/>
      <c r="K43" s="145"/>
      <c r="L43" s="146"/>
      <c r="M43" s="146"/>
      <c r="N43" s="146"/>
      <c r="O43" s="145"/>
      <c r="P43" s="145"/>
      <c r="Q43" s="145"/>
      <c r="R43" s="145"/>
      <c r="S43" s="145"/>
      <c r="T43" s="145"/>
      <c r="U43" s="145"/>
      <c r="V43" s="147"/>
      <c r="W43" s="146"/>
      <c r="X43" s="146"/>
      <c r="Y43" s="146"/>
      <c r="Z43" s="146"/>
      <c r="AA43" s="146"/>
      <c r="AB43" s="146"/>
      <c r="AC43" s="146"/>
      <c r="AD43" s="146"/>
      <c r="AE43" s="146"/>
      <c r="AF43" s="148"/>
      <c r="AG43" s="149"/>
      <c r="AH43" s="149"/>
      <c r="AI43" s="150"/>
      <c r="AJ43" s="149"/>
      <c r="AK43" s="146"/>
      <c r="AL43" s="146"/>
      <c r="AM43" s="151"/>
      <c r="AN43" s="151"/>
      <c r="AO43" s="152"/>
      <c r="AP43" s="146"/>
      <c r="AQ43" s="150"/>
      <c r="AR43" s="153"/>
      <c r="AS43" s="146"/>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6"/>
      <c r="BQ43" s="156"/>
      <c r="BR43" s="156"/>
      <c r="BS43" s="156"/>
      <c r="BT43" s="156"/>
      <c r="BU43" s="156"/>
      <c r="BV43" s="156"/>
      <c r="BW43" s="156"/>
      <c r="BX43" s="156"/>
      <c r="BY43" s="156"/>
      <c r="BZ43" s="156"/>
      <c r="CA43" s="156"/>
      <c r="CB43" s="156"/>
      <c r="CC43" s="156"/>
      <c r="CD43" s="156"/>
      <c r="CE43" s="156"/>
      <c r="CF43" s="156"/>
      <c r="CG43" s="156"/>
      <c r="CH43" s="156"/>
      <c r="CI43" s="156"/>
      <c r="CJ43" s="156"/>
      <c r="CK43" s="156"/>
      <c r="CL43" s="156"/>
      <c r="CM43" s="156"/>
      <c r="CN43" s="156"/>
      <c r="CO43" s="156"/>
      <c r="CP43" s="156"/>
      <c r="CQ43" s="156"/>
      <c r="CR43" s="156"/>
      <c r="CS43" s="156"/>
      <c r="CT43" s="156"/>
      <c r="CU43" s="156"/>
      <c r="CV43" s="156"/>
      <c r="CW43" s="156"/>
      <c r="CX43" s="156"/>
      <c r="CY43" s="156"/>
      <c r="CZ43" s="156"/>
      <c r="DA43" s="156"/>
      <c r="DB43" s="156"/>
      <c r="DC43" s="156"/>
      <c r="DD43" s="156"/>
      <c r="DE43" s="156"/>
      <c r="DF43" s="156"/>
      <c r="DG43" s="156"/>
      <c r="DH43" s="156"/>
      <c r="DI43" s="156"/>
      <c r="DJ43" s="156"/>
      <c r="DK43" s="156"/>
      <c r="DL43" s="156"/>
      <c r="DM43" s="156"/>
      <c r="DN43" s="156"/>
      <c r="DO43" s="156"/>
      <c r="DP43" s="156"/>
      <c r="DQ43" s="156"/>
      <c r="DR43" s="156"/>
      <c r="DS43" s="156"/>
      <c r="DT43" s="156"/>
      <c r="DU43" s="156"/>
      <c r="DV43" s="156"/>
      <c r="DW43" s="156"/>
      <c r="DX43" s="156"/>
      <c r="DY43" s="156"/>
      <c r="DZ43" s="156"/>
      <c r="EA43" s="156"/>
      <c r="EB43" s="156"/>
      <c r="EC43" s="156"/>
      <c r="ED43" s="156"/>
      <c r="EE43" s="156"/>
      <c r="EF43" s="156"/>
      <c r="EG43" s="156"/>
      <c r="EH43" s="154"/>
      <c r="EI43" s="154"/>
      <c r="EJ43" s="154"/>
      <c r="EK43" s="154"/>
      <c r="EL43" s="154"/>
      <c r="EM43" s="154"/>
      <c r="EN43" s="154"/>
      <c r="EO43" s="154"/>
      <c r="EP43" s="154"/>
      <c r="EQ43" s="154"/>
      <c r="ER43" s="154"/>
      <c r="ES43" s="154"/>
      <c r="ET43" s="154"/>
      <c r="EU43" s="154"/>
      <c r="EV43" s="154"/>
      <c r="EW43" s="154"/>
      <c r="EX43" s="154"/>
      <c r="EY43" s="154"/>
      <c r="EZ43" s="154"/>
      <c r="FA43" s="154"/>
      <c r="FB43" s="154"/>
      <c r="FC43" s="154"/>
      <c r="FD43" s="154"/>
      <c r="FE43" s="155"/>
      <c r="FF43" s="153"/>
    </row>
    <row r="44" spans="1:163" s="56" customFormat="1" ht="15" x14ac:dyDescent="0.25">
      <c r="A44" s="145"/>
      <c r="B44" s="145"/>
      <c r="C44" s="145"/>
      <c r="D44" s="145"/>
      <c r="E44" s="145"/>
      <c r="F44" s="145"/>
      <c r="G44" s="145"/>
      <c r="H44" s="145"/>
      <c r="I44" s="145"/>
      <c r="J44" s="145"/>
      <c r="K44" s="145"/>
      <c r="L44" s="146"/>
      <c r="M44" s="146"/>
      <c r="N44" s="146"/>
      <c r="O44" s="145"/>
      <c r="P44" s="145"/>
      <c r="Q44" s="145"/>
      <c r="R44" s="145"/>
      <c r="S44" s="145"/>
      <c r="T44" s="145"/>
      <c r="U44" s="145"/>
      <c r="V44" s="147"/>
      <c r="W44" s="146"/>
      <c r="X44" s="146"/>
      <c r="Y44" s="146"/>
      <c r="Z44" s="146"/>
      <c r="AA44" s="146"/>
      <c r="AB44" s="146"/>
      <c r="AC44" s="146"/>
      <c r="AD44" s="146"/>
      <c r="AE44" s="146"/>
      <c r="AF44" s="148"/>
      <c r="AG44" s="149"/>
      <c r="AH44" s="149"/>
      <c r="AI44" s="150"/>
      <c r="AJ44" s="149"/>
      <c r="AK44" s="146"/>
      <c r="AL44" s="146"/>
      <c r="AM44" s="151"/>
      <c r="AN44" s="151"/>
      <c r="AO44" s="152"/>
      <c r="AP44" s="146"/>
      <c r="AQ44" s="150"/>
      <c r="AR44" s="153"/>
      <c r="AS44" s="146"/>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45"/>
      <c r="BQ44" s="145"/>
      <c r="BR44" s="145"/>
      <c r="BS44" s="145"/>
      <c r="BT44" s="145"/>
      <c r="BU44" s="145"/>
      <c r="BV44" s="145"/>
      <c r="BW44" s="145"/>
      <c r="BX44" s="145"/>
      <c r="BY44" s="145"/>
      <c r="BZ44" s="145"/>
      <c r="CA44" s="145"/>
      <c r="CB44" s="145"/>
      <c r="CC44" s="145"/>
      <c r="CD44" s="145"/>
      <c r="CE44" s="145"/>
      <c r="CF44" s="145"/>
      <c r="CG44" s="145"/>
      <c r="CH44" s="145"/>
      <c r="CI44" s="145"/>
      <c r="CJ44" s="145"/>
      <c r="CK44" s="145"/>
      <c r="CL44" s="145"/>
      <c r="CM44" s="145"/>
      <c r="CN44" s="145"/>
      <c r="CO44" s="145"/>
      <c r="CP44" s="145"/>
      <c r="CQ44" s="145"/>
      <c r="CR44" s="145"/>
      <c r="CS44" s="145"/>
      <c r="CT44" s="145"/>
      <c r="CU44" s="145"/>
      <c r="CV44" s="145"/>
      <c r="CW44" s="145"/>
      <c r="CX44" s="145"/>
      <c r="CY44" s="145"/>
      <c r="CZ44" s="145"/>
      <c r="DA44" s="145"/>
      <c r="DB44" s="145"/>
      <c r="DC44" s="145"/>
      <c r="DD44" s="145"/>
      <c r="DE44" s="145"/>
      <c r="DF44" s="145"/>
      <c r="DG44" s="145"/>
      <c r="DH44" s="145"/>
      <c r="DI44" s="145"/>
      <c r="DJ44" s="145"/>
      <c r="DK44" s="145"/>
      <c r="DL44" s="145"/>
      <c r="DM44" s="145"/>
      <c r="DN44" s="145"/>
      <c r="DO44" s="145"/>
      <c r="DP44" s="145"/>
      <c r="DQ44" s="145"/>
      <c r="DR44" s="145"/>
      <c r="DS44" s="145"/>
      <c r="DT44" s="145"/>
      <c r="DU44" s="145"/>
      <c r="DV44" s="145"/>
      <c r="DW44" s="145"/>
      <c r="DX44" s="145"/>
      <c r="DY44" s="145"/>
      <c r="DZ44" s="145"/>
      <c r="EA44" s="145"/>
      <c r="EB44" s="145"/>
      <c r="EC44" s="145"/>
      <c r="ED44" s="145"/>
      <c r="EE44" s="145"/>
      <c r="EF44" s="145"/>
      <c r="EG44" s="145"/>
      <c r="EH44" s="154"/>
      <c r="EI44" s="154"/>
      <c r="EJ44" s="154"/>
      <c r="EK44" s="154"/>
      <c r="EL44" s="154"/>
      <c r="EM44" s="154"/>
      <c r="EN44" s="154"/>
      <c r="EO44" s="154"/>
      <c r="EP44" s="154"/>
      <c r="EQ44" s="154"/>
      <c r="ER44" s="154"/>
      <c r="ES44" s="154"/>
      <c r="ET44" s="154"/>
      <c r="EU44" s="154"/>
      <c r="EV44" s="154"/>
      <c r="EW44" s="154"/>
      <c r="EX44" s="154"/>
      <c r="EY44" s="154"/>
      <c r="EZ44" s="154"/>
      <c r="FA44" s="154"/>
      <c r="FB44" s="154"/>
      <c r="FC44" s="154"/>
      <c r="FD44" s="154"/>
      <c r="FE44" s="155"/>
      <c r="FF44" s="153"/>
    </row>
    <row r="52" spans="68:137" x14ac:dyDescent="0.25">
      <c r="BP52" s="157"/>
      <c r="BQ52" s="157"/>
      <c r="BR52" s="157"/>
      <c r="BS52" s="157"/>
      <c r="BT52" s="157"/>
      <c r="BU52" s="157"/>
      <c r="BV52" s="157"/>
      <c r="BW52" s="157"/>
      <c r="BX52" s="157"/>
      <c r="BY52" s="157"/>
      <c r="BZ52" s="157"/>
      <c r="CA52" s="157"/>
      <c r="CB52" s="157"/>
      <c r="CC52" s="157"/>
      <c r="CD52" s="157"/>
      <c r="CE52" s="157"/>
      <c r="CF52" s="157"/>
      <c r="CG52" s="157"/>
      <c r="CH52" s="157"/>
      <c r="CI52" s="157"/>
      <c r="CJ52" s="157"/>
      <c r="CK52" s="157"/>
      <c r="CL52" s="157"/>
      <c r="CM52" s="157"/>
      <c r="CN52" s="157"/>
      <c r="CO52" s="157"/>
      <c r="CP52" s="157"/>
      <c r="CQ52" s="157"/>
      <c r="CR52" s="157"/>
      <c r="CS52" s="157"/>
      <c r="CT52" s="157"/>
      <c r="CU52" s="157"/>
      <c r="CV52" s="157"/>
      <c r="CW52" s="157"/>
      <c r="CX52" s="157"/>
      <c r="CY52" s="157"/>
      <c r="CZ52" s="157"/>
      <c r="DA52" s="157"/>
      <c r="DB52" s="157"/>
      <c r="DC52" s="157"/>
      <c r="DD52" s="157"/>
      <c r="DE52" s="157"/>
      <c r="DF52" s="157"/>
      <c r="DG52" s="157"/>
      <c r="DH52" s="157"/>
      <c r="DI52" s="157"/>
      <c r="DJ52" s="157"/>
      <c r="DK52" s="157"/>
      <c r="DL52" s="157"/>
      <c r="DM52" s="157"/>
      <c r="DN52" s="157"/>
      <c r="DO52" s="157"/>
      <c r="DP52" s="157"/>
      <c r="DQ52" s="157"/>
      <c r="DR52" s="157"/>
      <c r="DS52" s="157"/>
      <c r="DT52" s="157"/>
      <c r="DU52" s="157"/>
      <c r="DV52" s="157"/>
      <c r="DW52" s="157"/>
      <c r="DX52" s="157"/>
      <c r="DY52" s="157"/>
      <c r="DZ52" s="157"/>
      <c r="EA52" s="157"/>
      <c r="EB52" s="157"/>
      <c r="EC52" s="157"/>
      <c r="ED52" s="157"/>
      <c r="EE52" s="157"/>
      <c r="EF52" s="157"/>
      <c r="EG52" s="157"/>
    </row>
    <row r="53" spans="68:137" x14ac:dyDescent="0.25">
      <c r="BP53" s="157"/>
      <c r="BQ53" s="157"/>
      <c r="BR53" s="157"/>
      <c r="BS53" s="157"/>
      <c r="BT53" s="157"/>
      <c r="BU53" s="157"/>
      <c r="BV53" s="157"/>
      <c r="BW53" s="157"/>
      <c r="BX53" s="157"/>
      <c r="BY53" s="157"/>
      <c r="BZ53" s="157"/>
      <c r="CA53" s="157"/>
      <c r="CB53" s="157"/>
      <c r="CC53" s="157"/>
      <c r="CD53" s="157"/>
      <c r="CE53" s="157"/>
      <c r="CF53" s="157"/>
      <c r="CG53" s="157"/>
      <c r="CH53" s="157"/>
      <c r="CI53" s="157"/>
      <c r="CJ53" s="157"/>
      <c r="CK53" s="157"/>
      <c r="CL53" s="157"/>
      <c r="CM53" s="157"/>
      <c r="CN53" s="157"/>
      <c r="CO53" s="157"/>
      <c r="CP53" s="157"/>
      <c r="CQ53" s="157"/>
      <c r="CR53" s="157"/>
      <c r="CS53" s="157"/>
      <c r="CT53" s="157"/>
      <c r="CU53" s="157"/>
      <c r="CV53" s="157"/>
      <c r="CW53" s="157"/>
      <c r="CX53" s="157"/>
      <c r="CY53" s="157"/>
      <c r="CZ53" s="157"/>
      <c r="DA53" s="157"/>
      <c r="DB53" s="157"/>
      <c r="DC53" s="157"/>
      <c r="DD53" s="157"/>
      <c r="DE53" s="157"/>
      <c r="DF53" s="157"/>
      <c r="DG53" s="157"/>
      <c r="DH53" s="157"/>
      <c r="DI53" s="157"/>
      <c r="DJ53" s="157"/>
      <c r="DK53" s="157"/>
      <c r="DL53" s="157"/>
      <c r="DM53" s="157"/>
      <c r="DN53" s="157"/>
      <c r="DO53" s="157"/>
      <c r="DP53" s="157"/>
      <c r="DQ53" s="157"/>
      <c r="DR53" s="157"/>
      <c r="DS53" s="157"/>
      <c r="DT53" s="157"/>
      <c r="DU53" s="157"/>
      <c r="DV53" s="157"/>
      <c r="DW53" s="157"/>
      <c r="DX53" s="157"/>
      <c r="DY53" s="157"/>
      <c r="DZ53" s="157"/>
      <c r="EA53" s="157"/>
      <c r="EB53" s="157"/>
      <c r="EC53" s="157"/>
      <c r="ED53" s="157"/>
      <c r="EE53" s="157"/>
      <c r="EF53" s="157"/>
      <c r="EG53" s="157"/>
    </row>
    <row r="54" spans="68:137" x14ac:dyDescent="0.25">
      <c r="BP54" s="158"/>
      <c r="BQ54" s="158"/>
      <c r="BR54" s="158"/>
      <c r="BS54" s="158"/>
      <c r="BT54" s="158"/>
      <c r="BU54" s="158"/>
      <c r="BV54" s="158"/>
      <c r="BW54" s="158"/>
      <c r="BX54" s="158"/>
      <c r="BY54" s="158"/>
      <c r="BZ54" s="158"/>
      <c r="CA54" s="158"/>
      <c r="CB54" s="158"/>
      <c r="CC54" s="158"/>
      <c r="CD54" s="158"/>
      <c r="CE54" s="158"/>
      <c r="CF54" s="158"/>
      <c r="CG54" s="158"/>
      <c r="CH54" s="158"/>
      <c r="CI54" s="158"/>
      <c r="CJ54" s="158"/>
      <c r="CK54" s="158"/>
      <c r="CL54" s="158"/>
      <c r="CM54" s="158"/>
      <c r="CN54" s="158"/>
      <c r="CO54" s="158"/>
      <c r="CP54" s="158"/>
      <c r="CQ54" s="158"/>
      <c r="CR54" s="158"/>
      <c r="CS54" s="158"/>
      <c r="CT54" s="158"/>
      <c r="CU54" s="158"/>
      <c r="CV54" s="158"/>
      <c r="CW54" s="158"/>
      <c r="CX54" s="158"/>
      <c r="CY54" s="158"/>
      <c r="CZ54" s="158"/>
      <c r="DA54" s="158"/>
      <c r="DB54" s="158"/>
      <c r="DC54" s="158"/>
      <c r="DD54" s="158"/>
      <c r="DE54" s="158"/>
      <c r="DF54" s="158"/>
      <c r="DG54" s="158"/>
      <c r="DH54" s="158"/>
      <c r="DI54" s="158"/>
      <c r="DJ54" s="158"/>
      <c r="DK54" s="158"/>
      <c r="DL54" s="158"/>
      <c r="DM54" s="158"/>
      <c r="DN54" s="158"/>
      <c r="DO54" s="158"/>
      <c r="DP54" s="158"/>
      <c r="DQ54" s="158"/>
      <c r="DR54" s="158"/>
      <c r="DS54" s="158"/>
      <c r="DT54" s="158"/>
      <c r="DU54" s="158"/>
      <c r="DV54" s="158"/>
      <c r="DW54" s="158"/>
      <c r="DX54" s="158"/>
      <c r="DY54" s="158"/>
      <c r="DZ54" s="158"/>
      <c r="EA54" s="158"/>
      <c r="EB54" s="158"/>
      <c r="EC54" s="158"/>
      <c r="ED54" s="158"/>
      <c r="EE54" s="158"/>
      <c r="EF54" s="158"/>
      <c r="EG54" s="158"/>
    </row>
  </sheetData>
  <mergeCells count="759">
    <mergeCell ref="EF38:EF39"/>
    <mergeCell ref="EG38:EG39"/>
    <mergeCell ref="EH38:EH39"/>
    <mergeCell ref="DF38:DF39"/>
    <mergeCell ref="DQ38:DQ39"/>
    <mergeCell ref="DR38:DR39"/>
    <mergeCell ref="DS38:DS39"/>
    <mergeCell ref="DT38:DT39"/>
    <mergeCell ref="EE38:EE39"/>
    <mergeCell ref="DH38:DH39"/>
    <mergeCell ref="DI38:DI39"/>
    <mergeCell ref="DJ38:DJ39"/>
    <mergeCell ref="DK38:DK39"/>
    <mergeCell ref="DL38:DL39"/>
    <mergeCell ref="DM38:DM39"/>
    <mergeCell ref="DN38:DN39"/>
    <mergeCell ref="DO38:DO39"/>
    <mergeCell ref="DP38:DP39"/>
    <mergeCell ref="CP38:CP39"/>
    <mergeCell ref="CQ38:CQ39"/>
    <mergeCell ref="CR38:CR39"/>
    <mergeCell ref="DC38:DC39"/>
    <mergeCell ref="DD38:DD39"/>
    <mergeCell ref="DE38:DE39"/>
    <mergeCell ref="BZ38:BZ39"/>
    <mergeCell ref="CA38:CA39"/>
    <mergeCell ref="CB38:CB39"/>
    <mergeCell ref="CC38:CC39"/>
    <mergeCell ref="CD38:CD39"/>
    <mergeCell ref="CO38:CO39"/>
    <mergeCell ref="CE38:CE39"/>
    <mergeCell ref="CF38:CF39"/>
    <mergeCell ref="CG38:CG39"/>
    <mergeCell ref="CH38:CH39"/>
    <mergeCell ref="CI38:CI39"/>
    <mergeCell ref="CJ38:CJ39"/>
    <mergeCell ref="CK38:CK39"/>
    <mergeCell ref="CL38:CL39"/>
    <mergeCell ref="CM38:CM39"/>
    <mergeCell ref="CN38:CN39"/>
    <mergeCell ref="CS38:CS39"/>
    <mergeCell ref="CT38:CT39"/>
    <mergeCell ref="AZ38:AZ39"/>
    <mergeCell ref="BO38:BO39"/>
    <mergeCell ref="BP38:BP39"/>
    <mergeCell ref="BW38:BW39"/>
    <mergeCell ref="BX38:BX39"/>
    <mergeCell ref="BY38:BY39"/>
    <mergeCell ref="AT38:AT39"/>
    <mergeCell ref="AU38:AU39"/>
    <mergeCell ref="AV38:AV39"/>
    <mergeCell ref="AW38:AW39"/>
    <mergeCell ref="AX38:AX39"/>
    <mergeCell ref="AY38:AY39"/>
    <mergeCell ref="BQ38:BQ39"/>
    <mergeCell ref="BR38:BR39"/>
    <mergeCell ref="BS38:BS39"/>
    <mergeCell ref="BT38:BT39"/>
    <mergeCell ref="BU38:BU39"/>
    <mergeCell ref="BV38:BV39"/>
    <mergeCell ref="AN38:AN39"/>
    <mergeCell ref="AO38:AO39"/>
    <mergeCell ref="AP38:AP39"/>
    <mergeCell ref="AQ38:AQ39"/>
    <mergeCell ref="AR38:AR39"/>
    <mergeCell ref="AS38:AS39"/>
    <mergeCell ref="AH38:AH39"/>
    <mergeCell ref="AI38:AI39"/>
    <mergeCell ref="AJ38:AJ39"/>
    <mergeCell ref="AK38:AK39"/>
    <mergeCell ref="AL38:AL39"/>
    <mergeCell ref="AM38:AM39"/>
    <mergeCell ref="AB38:AB39"/>
    <mergeCell ref="AC38:AC39"/>
    <mergeCell ref="AD38:AD39"/>
    <mergeCell ref="AE38:AE39"/>
    <mergeCell ref="AF38:AF39"/>
    <mergeCell ref="AG38:AG39"/>
    <mergeCell ref="V38:V39"/>
    <mergeCell ref="W38:W39"/>
    <mergeCell ref="X38:X39"/>
    <mergeCell ref="Y38:Y39"/>
    <mergeCell ref="Z38:Z39"/>
    <mergeCell ref="AA38:AA39"/>
    <mergeCell ref="P38:P39"/>
    <mergeCell ref="Q38:Q39"/>
    <mergeCell ref="R38:R39"/>
    <mergeCell ref="S38:S39"/>
    <mergeCell ref="T38:T39"/>
    <mergeCell ref="U38:U39"/>
    <mergeCell ref="J38:J39"/>
    <mergeCell ref="K38:K39"/>
    <mergeCell ref="L38:L39"/>
    <mergeCell ref="M38:M39"/>
    <mergeCell ref="N38:N39"/>
    <mergeCell ref="O38:O39"/>
    <mergeCell ref="EH32:EH37"/>
    <mergeCell ref="FF32:FF37"/>
    <mergeCell ref="CP33:CP37"/>
    <mergeCell ref="A38:A39"/>
    <mergeCell ref="C38:C39"/>
    <mergeCell ref="D38:D39"/>
    <mergeCell ref="E38:E39"/>
    <mergeCell ref="F38:F39"/>
    <mergeCell ref="G38:G39"/>
    <mergeCell ref="H38:H39"/>
    <mergeCell ref="EB32:EB36"/>
    <mergeCell ref="EC32:EC36"/>
    <mergeCell ref="ED32:ED36"/>
    <mergeCell ref="EE32:EE37"/>
    <mergeCell ref="EF32:EF37"/>
    <mergeCell ref="EG32:EG37"/>
    <mergeCell ref="DV32:DV36"/>
    <mergeCell ref="DW32:DW36"/>
    <mergeCell ref="DX32:DX36"/>
    <mergeCell ref="DY32:DY36"/>
    <mergeCell ref="DZ32:DZ36"/>
    <mergeCell ref="EA32:EA36"/>
    <mergeCell ref="DP32:DP36"/>
    <mergeCell ref="DQ32:DQ37"/>
    <mergeCell ref="DR32:DR37"/>
    <mergeCell ref="DS32:DS37"/>
    <mergeCell ref="DT32:DT37"/>
    <mergeCell ref="DU32:DU36"/>
    <mergeCell ref="DJ32:DJ36"/>
    <mergeCell ref="DK32:DK36"/>
    <mergeCell ref="DL32:DL36"/>
    <mergeCell ref="DM32:DM36"/>
    <mergeCell ref="DN32:DN36"/>
    <mergeCell ref="DO32:DO36"/>
    <mergeCell ref="DD32:DD37"/>
    <mergeCell ref="DE32:DE37"/>
    <mergeCell ref="DF32:DF37"/>
    <mergeCell ref="DG32:DG36"/>
    <mergeCell ref="DH32:DH36"/>
    <mergeCell ref="DI32:DI36"/>
    <mergeCell ref="CX32:CX36"/>
    <mergeCell ref="CY32:CY36"/>
    <mergeCell ref="CZ32:CZ36"/>
    <mergeCell ref="DA32:DA36"/>
    <mergeCell ref="DB32:DB36"/>
    <mergeCell ref="DC32:DC37"/>
    <mergeCell ref="CR32:CR37"/>
    <mergeCell ref="CS32:CS36"/>
    <mergeCell ref="CT32:CT36"/>
    <mergeCell ref="CU32:CU36"/>
    <mergeCell ref="CV32:CV36"/>
    <mergeCell ref="CW32:CW36"/>
    <mergeCell ref="CK32:CK36"/>
    <mergeCell ref="CL32:CL36"/>
    <mergeCell ref="CM32:CM36"/>
    <mergeCell ref="CN32:CN36"/>
    <mergeCell ref="CO32:CO37"/>
    <mergeCell ref="CQ32:CQ37"/>
    <mergeCell ref="CE32:CE36"/>
    <mergeCell ref="CF32:CF36"/>
    <mergeCell ref="CG32:CG36"/>
    <mergeCell ref="CH32:CH36"/>
    <mergeCell ref="CI32:CI36"/>
    <mergeCell ref="CJ32:CJ36"/>
    <mergeCell ref="BY32:BY37"/>
    <mergeCell ref="BZ32:BZ37"/>
    <mergeCell ref="CA32:CA37"/>
    <mergeCell ref="CB32:CB37"/>
    <mergeCell ref="CC32:CC37"/>
    <mergeCell ref="CD32:CD37"/>
    <mergeCell ref="AX32:AX37"/>
    <mergeCell ref="AY32:AY37"/>
    <mergeCell ref="AZ32:AZ37"/>
    <mergeCell ref="BO32:BO37"/>
    <mergeCell ref="BP32:BP37"/>
    <mergeCell ref="BX32:BX37"/>
    <mergeCell ref="AH32:AH37"/>
    <mergeCell ref="AQ32:AS32"/>
    <mergeCell ref="AT32:AT37"/>
    <mergeCell ref="AU32:AU37"/>
    <mergeCell ref="AV32:AV37"/>
    <mergeCell ref="AW32:AW37"/>
    <mergeCell ref="AC32:AC37"/>
    <mergeCell ref="AD32:AD37"/>
    <mergeCell ref="AE32:AE37"/>
    <mergeCell ref="AF32:AF37"/>
    <mergeCell ref="AG32:AG37"/>
    <mergeCell ref="V32:V37"/>
    <mergeCell ref="W32:W37"/>
    <mergeCell ref="X32:X37"/>
    <mergeCell ref="Y32:Y37"/>
    <mergeCell ref="Z32:Z37"/>
    <mergeCell ref="AA32:AA37"/>
    <mergeCell ref="T32:T37"/>
    <mergeCell ref="U32:U37"/>
    <mergeCell ref="J32:J37"/>
    <mergeCell ref="K32:K37"/>
    <mergeCell ref="L32:L37"/>
    <mergeCell ref="M32:M37"/>
    <mergeCell ref="N32:N37"/>
    <mergeCell ref="O32:O37"/>
    <mergeCell ref="AB32:AB37"/>
    <mergeCell ref="FF28:FF31"/>
    <mergeCell ref="BO29:BO31"/>
    <mergeCell ref="A32:A37"/>
    <mergeCell ref="B32:B37"/>
    <mergeCell ref="C32:C37"/>
    <mergeCell ref="D32:D37"/>
    <mergeCell ref="E32:E37"/>
    <mergeCell ref="F32:F37"/>
    <mergeCell ref="G32:G37"/>
    <mergeCell ref="H32:H37"/>
    <mergeCell ref="DY28:DY31"/>
    <mergeCell ref="DZ28:DZ31"/>
    <mergeCell ref="EA28:EA31"/>
    <mergeCell ref="EB28:EB31"/>
    <mergeCell ref="EC28:EC31"/>
    <mergeCell ref="ED28:ED31"/>
    <mergeCell ref="DU28:DU31"/>
    <mergeCell ref="DV28:DV31"/>
    <mergeCell ref="DW28:DW31"/>
    <mergeCell ref="DX28:DX31"/>
    <mergeCell ref="P32:P37"/>
    <mergeCell ref="Q32:Q37"/>
    <mergeCell ref="R32:R37"/>
    <mergeCell ref="S32:S37"/>
    <mergeCell ref="AB28:AB31"/>
    <mergeCell ref="AD28:AD31"/>
    <mergeCell ref="AE28:AE31"/>
    <mergeCell ref="AF28:AF31"/>
    <mergeCell ref="AG28:AG31"/>
    <mergeCell ref="AH28:AH31"/>
    <mergeCell ref="V28:V31"/>
    <mergeCell ref="W28:W31"/>
    <mergeCell ref="X28:X31"/>
    <mergeCell ref="Y28:Y31"/>
    <mergeCell ref="Z28:Z31"/>
    <mergeCell ref="AA28:AA31"/>
    <mergeCell ref="P28:P31"/>
    <mergeCell ref="Q28:Q31"/>
    <mergeCell ref="R28:R31"/>
    <mergeCell ref="S28:S31"/>
    <mergeCell ref="T28:T31"/>
    <mergeCell ref="U28:U31"/>
    <mergeCell ref="J28:J31"/>
    <mergeCell ref="K28:K31"/>
    <mergeCell ref="L28:L31"/>
    <mergeCell ref="M28:M31"/>
    <mergeCell ref="N28:N31"/>
    <mergeCell ref="O28:O31"/>
    <mergeCell ref="C28:C31"/>
    <mergeCell ref="D28:D31"/>
    <mergeCell ref="E28:E31"/>
    <mergeCell ref="F28:F31"/>
    <mergeCell ref="G28:G31"/>
    <mergeCell ref="H28:H31"/>
    <mergeCell ref="FF22:FF23"/>
    <mergeCell ref="AX24:AX28"/>
    <mergeCell ref="AY24:AY28"/>
    <mergeCell ref="AZ24:AZ28"/>
    <mergeCell ref="BP24:BP28"/>
    <mergeCell ref="BX24:BX28"/>
    <mergeCell ref="BY24:BY28"/>
    <mergeCell ref="BZ24:BZ28"/>
    <mergeCell ref="CA24:CA28"/>
    <mergeCell ref="CB24:CB28"/>
    <mergeCell ref="EC22:EC24"/>
    <mergeCell ref="ED22:ED24"/>
    <mergeCell ref="EE22:EE23"/>
    <mergeCell ref="EF22:EF23"/>
    <mergeCell ref="EG22:EG23"/>
    <mergeCell ref="EH22:EH28"/>
    <mergeCell ref="EE24:EE28"/>
    <mergeCell ref="EF24:EF28"/>
    <mergeCell ref="DE24:DE28"/>
    <mergeCell ref="DF24:DF28"/>
    <mergeCell ref="DG22:DG23"/>
    <mergeCell ref="DH22:DH23"/>
    <mergeCell ref="DI22:DI23"/>
    <mergeCell ref="DJ22:DJ23"/>
    <mergeCell ref="DK22:DK23"/>
    <mergeCell ref="DG24:DG28"/>
    <mergeCell ref="DH24:DH28"/>
    <mergeCell ref="DI24:DI28"/>
    <mergeCell ref="DJ24:DJ28"/>
    <mergeCell ref="DK24:DK28"/>
    <mergeCell ref="DC24:DC28"/>
    <mergeCell ref="DD24:DD28"/>
    <mergeCell ref="CS22:CS23"/>
    <mergeCell ref="CT22:CT23"/>
    <mergeCell ref="CU22:CU23"/>
    <mergeCell ref="CV22:CV23"/>
    <mergeCell ref="CW22:CW23"/>
    <mergeCell ref="CX22:CX23"/>
    <mergeCell ref="CY22:CY23"/>
    <mergeCell ref="CZ22:CZ23"/>
    <mergeCell ref="DA22:DA23"/>
    <mergeCell ref="DB22:DB23"/>
    <mergeCell ref="CS24:CS28"/>
    <mergeCell ref="CT24:CT28"/>
    <mergeCell ref="CU24:CU28"/>
    <mergeCell ref="CV24:CV28"/>
    <mergeCell ref="CW24:CW28"/>
    <mergeCell ref="CX24:CX28"/>
    <mergeCell ref="CY24:CY28"/>
    <mergeCell ref="CZ24:CZ28"/>
    <mergeCell ref="DA24:DA28"/>
    <mergeCell ref="DB24:DB28"/>
    <mergeCell ref="CO24:CO28"/>
    <mergeCell ref="CP24:CP28"/>
    <mergeCell ref="CQ24:CQ28"/>
    <mergeCell ref="CR24:CR28"/>
    <mergeCell ref="CM22:CM23"/>
    <mergeCell ref="CN22:CN23"/>
    <mergeCell ref="CM24:CM28"/>
    <mergeCell ref="CN24:CN28"/>
    <mergeCell ref="CJ24:CJ28"/>
    <mergeCell ref="CK24:CK28"/>
    <mergeCell ref="CL24:CL28"/>
    <mergeCell ref="CC24:CC28"/>
    <mergeCell ref="CD24:CD28"/>
    <mergeCell ref="CE22:CE23"/>
    <mergeCell ref="CF22:CF23"/>
    <mergeCell ref="CG22:CG23"/>
    <mergeCell ref="CH22:CH23"/>
    <mergeCell ref="CI22:CI23"/>
    <mergeCell ref="CE24:CE28"/>
    <mergeCell ref="CF24:CF28"/>
    <mergeCell ref="CG24:CG28"/>
    <mergeCell ref="CH24:CH28"/>
    <mergeCell ref="CI24:CI28"/>
    <mergeCell ref="AY22:AY23"/>
    <mergeCell ref="AZ22:AZ23"/>
    <mergeCell ref="BA22:BA27"/>
    <mergeCell ref="BB22:BB27"/>
    <mergeCell ref="BO22:BO28"/>
    <mergeCell ref="BP22:BP23"/>
    <mergeCell ref="AQ22:AS22"/>
    <mergeCell ref="AT22:AT31"/>
    <mergeCell ref="AU22:AU31"/>
    <mergeCell ref="AV22:AV31"/>
    <mergeCell ref="AW22:AW31"/>
    <mergeCell ref="AX22:AX23"/>
    <mergeCell ref="AQ28:AS28"/>
    <mergeCell ref="AC22:AC27"/>
    <mergeCell ref="AD22:AD27"/>
    <mergeCell ref="AE22:AE27"/>
    <mergeCell ref="AF22:AF27"/>
    <mergeCell ref="AG22:AG27"/>
    <mergeCell ref="AH22:AH27"/>
    <mergeCell ref="W22:W27"/>
    <mergeCell ref="X22:X27"/>
    <mergeCell ref="Y22:Y27"/>
    <mergeCell ref="Z22:Z27"/>
    <mergeCell ref="AA22:AA27"/>
    <mergeCell ref="AB22:AB27"/>
    <mergeCell ref="Q22:Q27"/>
    <mergeCell ref="R22:R27"/>
    <mergeCell ref="S22:S27"/>
    <mergeCell ref="T22:T27"/>
    <mergeCell ref="U22:U27"/>
    <mergeCell ref="V22:V27"/>
    <mergeCell ref="K22:K27"/>
    <mergeCell ref="L22:L27"/>
    <mergeCell ref="M22:M27"/>
    <mergeCell ref="N22:N27"/>
    <mergeCell ref="O22:O27"/>
    <mergeCell ref="P22:P27"/>
    <mergeCell ref="ED19:ED21"/>
    <mergeCell ref="A22:A31"/>
    <mergeCell ref="B22:B31"/>
    <mergeCell ref="C22:C27"/>
    <mergeCell ref="D22:D27"/>
    <mergeCell ref="E22:E27"/>
    <mergeCell ref="F22:F27"/>
    <mergeCell ref="G22:G27"/>
    <mergeCell ref="H22:H27"/>
    <mergeCell ref="J22:J27"/>
    <mergeCell ref="DP17:DP21"/>
    <mergeCell ref="DQ17:DQ21"/>
    <mergeCell ref="DR17:DR21"/>
    <mergeCell ref="DS17:DS21"/>
    <mergeCell ref="DT17:DT21"/>
    <mergeCell ref="DJ17:DJ21"/>
    <mergeCell ref="DK17:DK21"/>
    <mergeCell ref="DL17:DL21"/>
    <mergeCell ref="DM17:DM21"/>
    <mergeCell ref="DN17:DN21"/>
    <mergeCell ref="DO17:DO21"/>
    <mergeCell ref="DD17:DD21"/>
    <mergeCell ref="DE17:DE21"/>
    <mergeCell ref="DF17:DF21"/>
    <mergeCell ref="EY17:EY21"/>
    <mergeCell ref="FC17:FC21"/>
    <mergeCell ref="FD17:FD21"/>
    <mergeCell ref="FE17:FE39"/>
    <mergeCell ref="FF18:FF21"/>
    <mergeCell ref="DU19:DU21"/>
    <mergeCell ref="DV19:DV21"/>
    <mergeCell ref="DW19:DW21"/>
    <mergeCell ref="DX19:DX21"/>
    <mergeCell ref="DY19:DY21"/>
    <mergeCell ref="EF17:EF21"/>
    <mergeCell ref="EG17:EG21"/>
    <mergeCell ref="EH17:EH21"/>
    <mergeCell ref="EI17:EI21"/>
    <mergeCell ref="EQ17:EQ21"/>
    <mergeCell ref="EU17:EU21"/>
    <mergeCell ref="EE17:EE21"/>
    <mergeCell ref="DZ19:DZ21"/>
    <mergeCell ref="EA19:EA21"/>
    <mergeCell ref="EB19:EB21"/>
    <mergeCell ref="EC19:EC21"/>
    <mergeCell ref="EL17:EL21"/>
    <mergeCell ref="EM17:EM21"/>
    <mergeCell ref="EN17:EN21"/>
    <mergeCell ref="DG17:DG21"/>
    <mergeCell ref="DH17:DH21"/>
    <mergeCell ref="DI17:DI21"/>
    <mergeCell ref="CX17:CX21"/>
    <mergeCell ref="CY17:CY21"/>
    <mergeCell ref="CZ17:CZ21"/>
    <mergeCell ref="DA17:DA21"/>
    <mergeCell ref="DB17:DB21"/>
    <mergeCell ref="DC17:DC21"/>
    <mergeCell ref="CB17:CB21"/>
    <mergeCell ref="CC17:CC21"/>
    <mergeCell ref="CD17:CD21"/>
    <mergeCell ref="CO17:CO21"/>
    <mergeCell ref="CP17:CP21"/>
    <mergeCell ref="CQ17:CQ21"/>
    <mergeCell ref="CE17:CE21"/>
    <mergeCell ref="CF17:CF21"/>
    <mergeCell ref="CG17:CG21"/>
    <mergeCell ref="CH17:CH21"/>
    <mergeCell ref="CI17:CI21"/>
    <mergeCell ref="CJ17:CJ21"/>
    <mergeCell ref="CK17:CK21"/>
    <mergeCell ref="CL17:CL21"/>
    <mergeCell ref="CM17:CM21"/>
    <mergeCell ref="CN17:CN21"/>
    <mergeCell ref="AZ17:AZ21"/>
    <mergeCell ref="BA17:BA21"/>
    <mergeCell ref="BB17:BB21"/>
    <mergeCell ref="BO17:BO21"/>
    <mergeCell ref="BP17:BP21"/>
    <mergeCell ref="CA17:CA21"/>
    <mergeCell ref="AT17:AT21"/>
    <mergeCell ref="AU17:AU21"/>
    <mergeCell ref="AV17:AV21"/>
    <mergeCell ref="AW17:AW21"/>
    <mergeCell ref="AX17:AX21"/>
    <mergeCell ref="AY17:AY21"/>
    <mergeCell ref="BZ17:BZ21"/>
    <mergeCell ref="BY17:BY21"/>
    <mergeCell ref="BX17:BX21"/>
    <mergeCell ref="BW17:BW21"/>
    <mergeCell ref="AE17:AE21"/>
    <mergeCell ref="AF17:AF21"/>
    <mergeCell ref="AG17:AG21"/>
    <mergeCell ref="AH17:AH21"/>
    <mergeCell ref="AP17:AP21"/>
    <mergeCell ref="AQ17:AS17"/>
    <mergeCell ref="Y17:Y21"/>
    <mergeCell ref="Z17:Z21"/>
    <mergeCell ref="AA17:AA21"/>
    <mergeCell ref="AB17:AB21"/>
    <mergeCell ref="AC17:AC21"/>
    <mergeCell ref="AD17:AD21"/>
    <mergeCell ref="S17:S21"/>
    <mergeCell ref="T17:T21"/>
    <mergeCell ref="U17:U21"/>
    <mergeCell ref="V17:V21"/>
    <mergeCell ref="W17:W21"/>
    <mergeCell ref="X17:X21"/>
    <mergeCell ref="M17:M21"/>
    <mergeCell ref="N17:N21"/>
    <mergeCell ref="O17:O21"/>
    <mergeCell ref="P17:P21"/>
    <mergeCell ref="Q17:Q21"/>
    <mergeCell ref="R17:R21"/>
    <mergeCell ref="G17:G21"/>
    <mergeCell ref="H17:H21"/>
    <mergeCell ref="I17:I21"/>
    <mergeCell ref="J17:J21"/>
    <mergeCell ref="K17:K21"/>
    <mergeCell ref="L17:L21"/>
    <mergeCell ref="A17:A21"/>
    <mergeCell ref="B17:B21"/>
    <mergeCell ref="C17:C21"/>
    <mergeCell ref="D17:D21"/>
    <mergeCell ref="E17:E21"/>
    <mergeCell ref="F17:F21"/>
    <mergeCell ref="AV14:AV16"/>
    <mergeCell ref="AX14:AX16"/>
    <mergeCell ref="AI15:AI16"/>
    <mergeCell ref="AJ15:AJ16"/>
    <mergeCell ref="AK15:AK16"/>
    <mergeCell ref="AL15:AL16"/>
    <mergeCell ref="AM15:AM16"/>
    <mergeCell ref="AN15:AN16"/>
    <mergeCell ref="AO15:AO16"/>
    <mergeCell ref="AP14:AP16"/>
    <mergeCell ref="AQ14:AQ16"/>
    <mergeCell ref="AR14:AR16"/>
    <mergeCell ref="AS14:AS16"/>
    <mergeCell ref="AT14:AT16"/>
    <mergeCell ref="AU14:AU16"/>
    <mergeCell ref="AC14:AC16"/>
    <mergeCell ref="AD14:AD16"/>
    <mergeCell ref="AE14:AE16"/>
    <mergeCell ref="AF14:AF16"/>
    <mergeCell ref="AG14:AG16"/>
    <mergeCell ref="AH14:AH16"/>
    <mergeCell ref="W14:W16"/>
    <mergeCell ref="X14:X16"/>
    <mergeCell ref="Y14:Y16"/>
    <mergeCell ref="Z14:Z16"/>
    <mergeCell ref="AA14:AA16"/>
    <mergeCell ref="AB14:AB16"/>
    <mergeCell ref="Q14:Q16"/>
    <mergeCell ref="R14:R16"/>
    <mergeCell ref="S14:S16"/>
    <mergeCell ref="T14:T16"/>
    <mergeCell ref="U14:U16"/>
    <mergeCell ref="V14:V16"/>
    <mergeCell ref="K14:K16"/>
    <mergeCell ref="L14:L16"/>
    <mergeCell ref="M14:M16"/>
    <mergeCell ref="N14:N16"/>
    <mergeCell ref="O14:O16"/>
    <mergeCell ref="P14:P16"/>
    <mergeCell ref="FD12:FD13"/>
    <mergeCell ref="A14:A16"/>
    <mergeCell ref="B14:B16"/>
    <mergeCell ref="C14:C16"/>
    <mergeCell ref="D14:D16"/>
    <mergeCell ref="E14:E16"/>
    <mergeCell ref="F14:F16"/>
    <mergeCell ref="G14:G16"/>
    <mergeCell ref="H14:H16"/>
    <mergeCell ref="J14:J16"/>
    <mergeCell ref="EH12:EH13"/>
    <mergeCell ref="EJ12:EL12"/>
    <mergeCell ref="EM12:EQ12"/>
    <mergeCell ref="ER12:EU12"/>
    <mergeCell ref="EV12:EY12"/>
    <mergeCell ref="EZ12:FC12"/>
    <mergeCell ref="BN12:BN13"/>
    <mergeCell ref="BP12:CB12"/>
    <mergeCell ref="CC12:CQ12"/>
    <mergeCell ref="CR12:DE12"/>
    <mergeCell ref="DF12:DS12"/>
    <mergeCell ref="DT12:EG12"/>
    <mergeCell ref="BH12:BH13"/>
    <mergeCell ref="BI12:BI13"/>
    <mergeCell ref="BJ12:BJ13"/>
    <mergeCell ref="BK12:BK13"/>
    <mergeCell ref="BL12:BL13"/>
    <mergeCell ref="BM12:BM13"/>
    <mergeCell ref="BB12:BB13"/>
    <mergeCell ref="BC12:BC13"/>
    <mergeCell ref="BD12:BD13"/>
    <mergeCell ref="BE12:BE13"/>
    <mergeCell ref="BF12:BF13"/>
    <mergeCell ref="BG12:BG13"/>
    <mergeCell ref="FE11:FE12"/>
    <mergeCell ref="FF11:FF13"/>
    <mergeCell ref="AE12:AE13"/>
    <mergeCell ref="AF12:AF13"/>
    <mergeCell ref="AG12:AG13"/>
    <mergeCell ref="AH12:AH13"/>
    <mergeCell ref="AT12:AT13"/>
    <mergeCell ref="AU12:AU13"/>
    <mergeCell ref="AV12:AV13"/>
    <mergeCell ref="AW12:AW13"/>
    <mergeCell ref="AT11:AW11"/>
    <mergeCell ref="AX11:BB11"/>
    <mergeCell ref="BC11:BN11"/>
    <mergeCell ref="BO11:BO12"/>
    <mergeCell ref="BP11:EH11"/>
    <mergeCell ref="EI11:FD11"/>
    <mergeCell ref="AX12:AX13"/>
    <mergeCell ref="AY12:AY13"/>
    <mergeCell ref="AZ12:AZ13"/>
    <mergeCell ref="BA12:BA13"/>
    <mergeCell ref="AJ11:AJ13"/>
    <mergeCell ref="AK11:AO12"/>
    <mergeCell ref="AP11:AP13"/>
    <mergeCell ref="AQ11:AQ13"/>
    <mergeCell ref="AA11:AA13"/>
    <mergeCell ref="AB11:AB13"/>
    <mergeCell ref="AC11:AC13"/>
    <mergeCell ref="AD11:AD13"/>
    <mergeCell ref="AE11:AH11"/>
    <mergeCell ref="AI11:AI13"/>
    <mergeCell ref="U11:U13"/>
    <mergeCell ref="V11:V13"/>
    <mergeCell ref="W11:W13"/>
    <mergeCell ref="X11:X13"/>
    <mergeCell ref="Y11:Y13"/>
    <mergeCell ref="Z11:Z13"/>
    <mergeCell ref="A9:FF9"/>
    <mergeCell ref="A10:FF10"/>
    <mergeCell ref="A11:A13"/>
    <mergeCell ref="B11:B13"/>
    <mergeCell ref="C11:C13"/>
    <mergeCell ref="D11:D13"/>
    <mergeCell ref="E11:E13"/>
    <mergeCell ref="F11:F13"/>
    <mergeCell ref="G11:G13"/>
    <mergeCell ref="H11:H13"/>
    <mergeCell ref="O11:O13"/>
    <mergeCell ref="P11:P13"/>
    <mergeCell ref="Q11:Q13"/>
    <mergeCell ref="R11:R13"/>
    <mergeCell ref="S11:S13"/>
    <mergeCell ref="T11:T13"/>
    <mergeCell ref="I11:I13"/>
    <mergeCell ref="J11:J13"/>
    <mergeCell ref="K11:K13"/>
    <mergeCell ref="L11:L13"/>
    <mergeCell ref="M11:M13"/>
    <mergeCell ref="N11:N13"/>
    <mergeCell ref="AR11:AR13"/>
    <mergeCell ref="AS11:AS13"/>
    <mergeCell ref="B2:C6"/>
    <mergeCell ref="D2:L2"/>
    <mergeCell ref="M2:P2"/>
    <mergeCell ref="Q2:U2"/>
    <mergeCell ref="V2:AD2"/>
    <mergeCell ref="D3:L3"/>
    <mergeCell ref="M3:P3"/>
    <mergeCell ref="Q3:U3"/>
    <mergeCell ref="V3:AD3"/>
    <mergeCell ref="D4:L5"/>
    <mergeCell ref="M4:P4"/>
    <mergeCell ref="Q4:U5"/>
    <mergeCell ref="V4:AD4"/>
    <mergeCell ref="M5:P5"/>
    <mergeCell ref="V5:AD5"/>
    <mergeCell ref="D6:L6"/>
    <mergeCell ref="M6:P6"/>
    <mergeCell ref="Q6:U6"/>
    <mergeCell ref="V6:AD6"/>
    <mergeCell ref="FA17:FA21"/>
    <mergeCell ref="FB17:FB21"/>
    <mergeCell ref="EK17:EK21"/>
    <mergeCell ref="EJ17:EJ21"/>
    <mergeCell ref="BQ17:BQ21"/>
    <mergeCell ref="BR17:BR21"/>
    <mergeCell ref="BS17:BS21"/>
    <mergeCell ref="BT17:BT21"/>
    <mergeCell ref="BU17:BU21"/>
    <mergeCell ref="BV17:BV21"/>
    <mergeCell ref="EO17:EO21"/>
    <mergeCell ref="EP17:EP21"/>
    <mergeCell ref="ER17:ER21"/>
    <mergeCell ref="ES17:ES21"/>
    <mergeCell ref="ET17:ET21"/>
    <mergeCell ref="EV17:EV21"/>
    <mergeCell ref="EW17:EW21"/>
    <mergeCell ref="EZ17:EZ21"/>
    <mergeCell ref="CR17:CR21"/>
    <mergeCell ref="CS17:CS21"/>
    <mergeCell ref="CT17:CT21"/>
    <mergeCell ref="CU17:CU21"/>
    <mergeCell ref="CV17:CV21"/>
    <mergeCell ref="CW17:CW21"/>
    <mergeCell ref="BQ22:BQ23"/>
    <mergeCell ref="BR22:BR23"/>
    <mergeCell ref="BS22:BS23"/>
    <mergeCell ref="BT22:BT23"/>
    <mergeCell ref="BU22:BU23"/>
    <mergeCell ref="BV22:BV23"/>
    <mergeCell ref="BW22:BW23"/>
    <mergeCell ref="BQ24:BQ28"/>
    <mergeCell ref="BR24:BR28"/>
    <mergeCell ref="BS24:BS28"/>
    <mergeCell ref="BT24:BT28"/>
    <mergeCell ref="BU24:BU28"/>
    <mergeCell ref="BV24:BV28"/>
    <mergeCell ref="BW24:BW28"/>
    <mergeCell ref="CA22:CA23"/>
    <mergeCell ref="CB22:CB23"/>
    <mergeCell ref="EM22:EM23"/>
    <mergeCell ref="EN22:EN23"/>
    <mergeCell ref="EO22:EO23"/>
    <mergeCell ref="EP22:EP23"/>
    <mergeCell ref="EQ22:EQ23"/>
    <mergeCell ref="DO22:DO23"/>
    <mergeCell ref="DP22:DP23"/>
    <mergeCell ref="CC22:CC23"/>
    <mergeCell ref="CD22:CD23"/>
    <mergeCell ref="CJ22:CJ23"/>
    <mergeCell ref="CK22:CK23"/>
    <mergeCell ref="CL22:CL23"/>
    <mergeCell ref="CO22:CO23"/>
    <mergeCell ref="CP22:CP23"/>
    <mergeCell ref="CQ22:CQ23"/>
    <mergeCell ref="CR22:CR23"/>
    <mergeCell ref="DC22:DC23"/>
    <mergeCell ref="DD22:DD23"/>
    <mergeCell ref="DE22:DE23"/>
    <mergeCell ref="DF22:DF23"/>
    <mergeCell ref="DZ22:DZ24"/>
    <mergeCell ref="EA22:EA24"/>
    <mergeCell ref="DL24:DL28"/>
    <mergeCell ref="DM24:DM28"/>
    <mergeCell ref="DN24:DN28"/>
    <mergeCell ref="DO24:DO28"/>
    <mergeCell ref="DP24:DP28"/>
    <mergeCell ref="DL22:DL23"/>
    <mergeCell ref="DM22:DM23"/>
    <mergeCell ref="DN22:DN23"/>
    <mergeCell ref="EG24:EG28"/>
    <mergeCell ref="DW22:DW24"/>
    <mergeCell ref="DX22:DX24"/>
    <mergeCell ref="DY22:DY24"/>
    <mergeCell ref="EB22:EB24"/>
    <mergeCell ref="DQ22:DQ23"/>
    <mergeCell ref="DR22:DR23"/>
    <mergeCell ref="DS22:DS23"/>
    <mergeCell ref="DT22:DT23"/>
    <mergeCell ref="DU22:DU24"/>
    <mergeCell ref="DV22:DV24"/>
    <mergeCell ref="DQ24:DQ28"/>
    <mergeCell ref="DR24:DR28"/>
    <mergeCell ref="DS24:DS28"/>
    <mergeCell ref="DT24:DT28"/>
    <mergeCell ref="FA22:FA23"/>
    <mergeCell ref="FB22:FB23"/>
    <mergeCell ref="FC22:FC23"/>
    <mergeCell ref="FD22:FD23"/>
    <mergeCell ref="BQ32:BQ37"/>
    <mergeCell ref="BR32:BR37"/>
    <mergeCell ref="BS32:BS37"/>
    <mergeCell ref="BT32:BT37"/>
    <mergeCell ref="BU32:BU37"/>
    <mergeCell ref="BV32:BV37"/>
    <mergeCell ref="BW32:BW37"/>
    <mergeCell ref="ER22:ER23"/>
    <mergeCell ref="ES22:ES23"/>
    <mergeCell ref="ET22:ET23"/>
    <mergeCell ref="EU22:EU23"/>
    <mergeCell ref="EV22:EV23"/>
    <mergeCell ref="EW22:EW23"/>
    <mergeCell ref="EX22:EX23"/>
    <mergeCell ref="EY22:EY23"/>
    <mergeCell ref="EZ22:EZ23"/>
    <mergeCell ref="EI22:EI23"/>
    <mergeCell ref="EJ22:EJ23"/>
    <mergeCell ref="EK22:EK23"/>
    <mergeCell ref="EL22:EL23"/>
    <mergeCell ref="CU38:CU39"/>
    <mergeCell ref="CV38:CV39"/>
    <mergeCell ref="CW38:CW39"/>
    <mergeCell ref="CX38:CX39"/>
    <mergeCell ref="CY38:CY39"/>
    <mergeCell ref="CZ38:CZ39"/>
    <mergeCell ref="DA38:DA39"/>
    <mergeCell ref="DB38:DB39"/>
    <mergeCell ref="DG38:DG39"/>
  </mergeCells>
  <pageMargins left="0.31496062992125984" right="0" top="0.74803149606299213" bottom="0.35433070866141736" header="0.31496062992125984" footer="0.31496062992125984"/>
  <pageSetup paperSize="14" scale="23" fitToHeight="0" orientation="landscape" r:id="rId1"/>
  <colBreaks count="3" manualBreakCount="3">
    <brk id="23" max="1048575" man="1"/>
    <brk id="42" min="10" max="38" man="1"/>
    <brk id="7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 PLAN DE ACCION 2 TRIMESTRE</vt:lpstr>
      <vt:lpstr>' PLAN DE ACCION 2 TRIMESTRE'!Área_de_impresión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ImetyFinanciero@outlook.com</dc:creator>
  <cp:lastModifiedBy>Usuario</cp:lastModifiedBy>
  <dcterms:created xsi:type="dcterms:W3CDTF">2024-07-24T23:34:06Z</dcterms:created>
  <dcterms:modified xsi:type="dcterms:W3CDTF">2024-09-02T23:04:10Z</dcterms:modified>
</cp:coreProperties>
</file>