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defaultThemeVersion="166925"/>
  <bookViews>
    <workbookView xWindow="65428" yWindow="65428" windowWidth="23256" windowHeight="12456" tabRatio="586" activeTab="0"/>
  </bookViews>
  <sheets>
    <sheet name="FORMATO PLAN DE ACCION" sheetId="9" r:id="rId1"/>
  </sheets>
  <externalReferences>
    <externalReference r:id="rId4"/>
    <externalReference r:id="rId5"/>
  </externalReferences>
  <definedNames>
    <definedName name="bbbb" localSheetId="0">#REF!</definedName>
    <definedName name="bbbb">#REF!</definedName>
    <definedName name="Conceptos_MOD" localSheetId="0">#REF!</definedName>
    <definedName name="Conceptos_MOD">#REF!</definedName>
    <definedName name="CPC">#REF!</definedName>
    <definedName name="ESTRATREGICOS" localSheetId="0">#REF!</definedName>
    <definedName name="ESTRATREGICOS">#REF!</definedName>
    <definedName name="IPP_20162">#REF!</definedName>
    <definedName name="MUNICIPIOS_CHIP" localSheetId="0">#REF!</definedName>
    <definedName name="MUNICIPIOS_CHIP">#REF!</definedName>
    <definedName name="OTRO" localSheetId="0">#REF!</definedName>
    <definedName name="OTRO">#REF!</definedName>
    <definedName name="pilar">'[2]Hoja1'!$A$4:$A$7</definedName>
    <definedName name="PLANEACION2021" localSheetId="0">#REF!</definedName>
    <definedName name="PLANEACION2021">#REF!</definedName>
    <definedName name="sss" localSheetId="0">#REF!</definedName>
    <definedName name="sss">#REF!</definedName>
    <definedName name="SSSS" localSheetId="0">#REF!</definedName>
    <definedName name="SSSS">#REF!</definedName>
    <definedName name="TOLIMA">'[2]Hoja1'!$F$4:$F$7</definedName>
    <definedName name="XXX" localSheetId="0">#REF!</definedName>
    <definedName name="XXX">#REF!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<sst xmlns="http://schemas.openxmlformats.org/spreadsheetml/2006/main" count="426" uniqueCount="216">
  <si>
    <t>N/A</t>
  </si>
  <si>
    <t xml:space="preserve">ENERO </t>
  </si>
  <si>
    <t>A establecimientos públicos y unidades administrativas especiales</t>
  </si>
  <si>
    <t>Inversión</t>
  </si>
  <si>
    <t>2.3.1</t>
  </si>
  <si>
    <t xml:space="preserve">CODIGO CCPET </t>
  </si>
  <si>
    <t>NOMBRE DE LA CUENTA CCPET</t>
  </si>
  <si>
    <t>ESTADO DEL PROYECTO EN SUIFP</t>
  </si>
  <si>
    <t xml:space="preserve">VALOR TOTAL DEL PROYECTO </t>
  </si>
  <si>
    <t xml:space="preserve">CODIGO BPIN </t>
  </si>
  <si>
    <t xml:space="preserve">ENTREGABLE DE LA ACTIVIDAD </t>
  </si>
  <si>
    <t xml:space="preserve">5. ARTICULACION  CCPET  Y  CPC ( DANE) </t>
  </si>
  <si>
    <t>Vigencias futuras</t>
  </si>
  <si>
    <t>Dependencia o unidad ejecutora Y la persona responsable de la implementación y seguimiento de la actividad</t>
  </si>
  <si>
    <t>MARZO</t>
  </si>
  <si>
    <t xml:space="preserve">9. RESPONSABLES </t>
  </si>
  <si>
    <t xml:space="preserve">6. PROGRAMACION FISICA  y FINANCIERA( PAGOS) </t>
  </si>
  <si>
    <t xml:space="preserve">FUENTES DE FINANCIACION ( MILLONES) </t>
  </si>
  <si>
    <t>7.  PRESUPUESTO PROGRAMADO 
(miles de pesos )</t>
  </si>
  <si>
    <t xml:space="preserve">MONTO TOTAL PROGRAMADO
 Miles de pesos) </t>
  </si>
  <si>
    <t>DESCRIPCION DE ACTIVIDADES  PREVIAS, DURANTE Y CIERRE.</t>
  </si>
  <si>
    <t>Unidad de Medición</t>
  </si>
  <si>
    <t>TIPO DE META Incremento, Reducción o Mantenimiento</t>
  </si>
  <si>
    <t>Pond %</t>
  </si>
  <si>
    <t>AVANCE TRIMESTRAL DE ACTIVIDAD</t>
  </si>
  <si>
    <t>CRONOGRAMA DE EJECUCION</t>
  </si>
  <si>
    <t xml:space="preserve">PROYECTO DE INVERSION </t>
  </si>
  <si>
    <t>OBSERVACIONES</t>
  </si>
  <si>
    <t>EJECUCIÓN TRIMESTRE DE META</t>
  </si>
  <si>
    <t>% DE EJECUCIÓN TOTAL</t>
  </si>
  <si>
    <t>NOMBRE DE PROYECTO</t>
  </si>
  <si>
    <t>CODIGO CUENTA</t>
  </si>
  <si>
    <t>FEBRERO</t>
  </si>
  <si>
    <t>ABRIL</t>
  </si>
  <si>
    <t>MAYO</t>
  </si>
  <si>
    <t>JUNIO</t>
  </si>
  <si>
    <t>JULIO</t>
  </si>
  <si>
    <t>AGOSTO</t>
  </si>
  <si>
    <t>SEPTIEMBRE</t>
  </si>
  <si>
    <t>OCTUBRE</t>
  </si>
  <si>
    <t>NOVIEMBRE</t>
  </si>
  <si>
    <t>DICIEMBRE</t>
  </si>
  <si>
    <t>APROPIACION INICIAL</t>
  </si>
  <si>
    <t>APROPIACION DEFINITIVA</t>
  </si>
  <si>
    <t>REGISTRO</t>
  </si>
  <si>
    <t xml:space="preserve">EJECUCCION </t>
  </si>
  <si>
    <t>PAGO</t>
  </si>
  <si>
    <t>%</t>
  </si>
  <si>
    <t>Trim I</t>
  </si>
  <si>
    <t>Trim II</t>
  </si>
  <si>
    <t>Trim III</t>
  </si>
  <si>
    <t>Trim IV</t>
  </si>
  <si>
    <t>TOTAL</t>
  </si>
  <si>
    <t>Recursos propios 2023</t>
  </si>
  <si>
    <t>SGP Educación 2023 (valores en pesos)</t>
  </si>
  <si>
    <t xml:space="preserve"> SGP Salud 2023  (valores en pesos)</t>
  </si>
  <si>
    <t>SGP APSB 2023</t>
  </si>
  <si>
    <t>SGP Cultura 2023</t>
  </si>
  <si>
    <t>SGP Deporte 2023</t>
  </si>
  <si>
    <t>SGP Libre Inversión 2023</t>
  </si>
  <si>
    <t>SGP Alimentación Escolar 2023</t>
  </si>
  <si>
    <t>SGP Primera Infancia 2023</t>
  </si>
  <si>
    <t xml:space="preserve"> Regalías 2023</t>
  </si>
  <si>
    <t>Crédito 2023</t>
  </si>
  <si>
    <t>Otros 2023</t>
  </si>
  <si>
    <t>TOTALES</t>
  </si>
  <si>
    <t>Total  2023 Apropiación Inicial</t>
  </si>
  <si>
    <t>Total  2023 Apropiación definitiva</t>
  </si>
  <si>
    <t>Total  2023 Registro</t>
  </si>
  <si>
    <t>Código: DPE-PM-FO005</t>
  </si>
  <si>
    <t>TRD: 104-02</t>
  </si>
  <si>
    <t>Versión: 01</t>
  </si>
  <si>
    <t xml:space="preserve">Fecha de Emisión: Julio 30 de 2015 </t>
  </si>
  <si>
    <t>Página 1 de 1</t>
  </si>
  <si>
    <t>VIGENCIA:    AÑO  2023</t>
  </si>
  <si>
    <t xml:space="preserve">PLAN DE ACCIÓN DEL SECTOR: </t>
  </si>
  <si>
    <t>PROGRAMACIÓN/EJECUCIÓN</t>
  </si>
  <si>
    <t>Nombre del Indicador de Bienestar / Meta de Resultado</t>
  </si>
  <si>
    <t xml:space="preserve">Línea Base  indicador de Bienestar/ Resultado </t>
  </si>
  <si>
    <t>Meta resultado programado 2020</t>
  </si>
  <si>
    <t>Meta resultado programado 2021</t>
  </si>
  <si>
    <t>Meta resultado programado 2022</t>
  </si>
  <si>
    <t>Meta resultado programado 2023</t>
  </si>
  <si>
    <t>Nombre del Programa aprobado en el PDT</t>
  </si>
  <si>
    <t>Nombre del Programa según el Manual de Clasificación Programático del Gasto Público</t>
  </si>
  <si>
    <t>Nombre Subprograma PDM</t>
  </si>
  <si>
    <t>ODS</t>
  </si>
  <si>
    <t>Nombre del Producto según el Catálogo de Productos de la MGA</t>
  </si>
  <si>
    <t>Indicador de Producto según Catálogo de Productos de la MGA</t>
  </si>
  <si>
    <t>Línea Base Producto</t>
  </si>
  <si>
    <t>Meta Producto Cuatrienio</t>
  </si>
  <si>
    <t>Meta Física Esperada 2020</t>
  </si>
  <si>
    <t>Meta Física Esperada 2021</t>
  </si>
  <si>
    <t>Meta Física Esperada 2022</t>
  </si>
  <si>
    <t>Meta Física Esperada 2023</t>
  </si>
  <si>
    <t>Línea Estratégica</t>
  </si>
  <si>
    <t>Meta Cuatrienio Meta resultado</t>
  </si>
  <si>
    <t>Código del Programa</t>
  </si>
  <si>
    <t>Total  Ejecución</t>
  </si>
  <si>
    <t>Total  2023 Pagos</t>
  </si>
  <si>
    <t>Sector</t>
  </si>
  <si>
    <t>Código del  Sector</t>
  </si>
  <si>
    <t>Código del Indicador MGA</t>
  </si>
  <si>
    <t>TIPO DE ACTIVIDAD (Inversión / gestión)</t>
  </si>
  <si>
    <t xml:space="preserve"> Alcaldía Municipal 
de Yumbo</t>
  </si>
  <si>
    <t>MACROPROCESO : DIRECCIONAMIENTO Y PLANEACIÓN ESTRATÉGICA</t>
  </si>
  <si>
    <t>PROCESO: PLANEACIÓN A MEDIANO Y LARGO PLAZO</t>
  </si>
  <si>
    <t>SUBPROCESO: N/A</t>
  </si>
  <si>
    <t xml:space="preserve">PROCEDIMIENTO: </t>
  </si>
  <si>
    <t>Nombre de Indicador de Producto aprobado PDT</t>
  </si>
  <si>
    <t>Código  Producto según MGA</t>
  </si>
  <si>
    <t>Cód.. CPC DANE
Diligenciar de la matriz adjunta</t>
  </si>
  <si>
    <t>Título CPC DANE
Diligenciar de la matriz adjunta</t>
  </si>
  <si>
    <t>ACTIVIDADES</t>
  </si>
  <si>
    <t>Documentos de planeación</t>
  </si>
  <si>
    <t>Ambientes de formación modernizados</t>
  </si>
  <si>
    <t>Servicio de fomento de los programas de formación para el trabajo</t>
  </si>
  <si>
    <t>Documentos de lineamientos técnicos</t>
  </si>
  <si>
    <t>Servicio de aseguramiento de la calidad de la formación para el trabajo</t>
  </si>
  <si>
    <t>Servicio de formación para el trabajo en competencias para la inserción laboral</t>
  </si>
  <si>
    <t>Documentos de planeación realizados</t>
  </si>
  <si>
    <t>Documentos de lineamientos técnicos realizados</t>
  </si>
  <si>
    <t>Programas realizados</t>
  </si>
  <si>
    <t>Acciones de aseguramiento de la calidad de la formación para el trabajo</t>
  </si>
  <si>
    <t>Personas formadas</t>
  </si>
  <si>
    <t>Servicio de asistencia técnica para el fortalecimiento de la red de prestadores del Servicio Público de Empleo</t>
  </si>
  <si>
    <t>Número</t>
  </si>
  <si>
    <t>Mantenimiento</t>
  </si>
  <si>
    <t>Incremento</t>
  </si>
  <si>
    <t>Mejoramiento, adecuación y dotación de infraestructura física del Instituto Municipal de Educación para el Trabajo y Desarrollo Humano de Yumbo</t>
  </si>
  <si>
    <t>Fortalecimiento a la Educación para el Trabajo del Municipio de Yumbo</t>
  </si>
  <si>
    <t>Aprovechamiento del sector productivo, el desarrollo humano y el emprendimiento del Municipio de Yumbo</t>
  </si>
  <si>
    <t xml:space="preserve">Se ha implementado el 100% del Plan de Adecuación Mantenimiento Mejora y Dotación de necesidades en Infraestructura Educativa y de formación para el trabajo de todas las sedes. Priorizadas. </t>
  </si>
  <si>
    <t>Aumentar a 3,2% la tasa de cobertura en Educación Terciaria para estudiantes de Media Técnica ofertadas en el municipio de Yumbo</t>
  </si>
  <si>
    <t>Se ha Incrementado al 10,07% de la población del municipio de yumbo  en edad productiva formada por el IMETY en artes y oficios enfocados al emprendimiento durante el periodo 2020-2023.</t>
  </si>
  <si>
    <t>Implementación de la Agencia Pública de Gestión y Colocación de Empleo de Yumbo</t>
  </si>
  <si>
    <t>REGISTRADO Y ACTUALIZADO</t>
  </si>
  <si>
    <t>YUMBO EDUCADO</t>
  </si>
  <si>
    <t>YUMBO PRODUCTIVO</t>
  </si>
  <si>
    <t>TRABAJO</t>
  </si>
  <si>
    <t>ENTORNOS EDUCATIVOS</t>
  </si>
  <si>
    <t>EDUCACIÓN PARA EL FUTURO (PERTINENCIA)</t>
  </si>
  <si>
    <t>CREEMOS EN UN YUMBO MÁS PRODUCTIVO Y COMPETITIVO</t>
  </si>
  <si>
    <t>FORMACIÓN PARA EL TRABAJO</t>
  </si>
  <si>
    <t>FOMENTO DE LA INVESTIGACIÓN, DESARROLLO TECNOLÓGICO E INNOVACIÓN DEL SECTOR TRABAJO</t>
  </si>
  <si>
    <t>EQUIPAMIENTOS E INFRAESTRUCTURA</t>
  </si>
  <si>
    <t>EXCELENCIA PARA LA EDUCACIÓN</t>
  </si>
  <si>
    <t>COMPETENCIAS PARA LA PRODUCCIÓN Y LA COMPETITIVIDAD</t>
  </si>
  <si>
    <t>ODS.9 INDUSTRIA, INNOVACIÓN E INFRAESTRUCTURAS</t>
  </si>
  <si>
    <t>ODS.4 EDUCACIÓN DE CALIDAD</t>
  </si>
  <si>
    <t>ODS.8 TRABAJO DECENTE Y CRECIMIENTO ECONÓMICO</t>
  </si>
  <si>
    <t>NÚMERO DE ESPACIOS CON NECESIDADES DE MANTENIMIENTO, ADECUACIÓN Y MEJORAMIENTO, INTERVENIDOS.</t>
  </si>
  <si>
    <t>NÚMERO DE ESPACIOS CON NECESIDADES DE INFRAESTRUCTURA FÍSICA DE AMBIENTES DE APRENDIZAJE, INTERVENIDOS.</t>
  </si>
  <si>
    <t>NÚMERO DE ESTUDIOS DE FACTIBILIDAD PARA LA TRANSFORMACIÓN DEL IMETY COMO INSTITUCIÓN DE EDUCACIÓN SUPERIOR, REALIZADAS</t>
  </si>
  <si>
    <t>NÚMERO DE ESTUDIANTES EN FORMACIÓN TÉCNICA LABORAL POR COMPETENCIAS, CERTIFICADAS</t>
  </si>
  <si>
    <t>NÚMERO DE PROGRAMAS ACADÉMICOS DE FORMACIÓN TÉCNICO LABORAL POR COMPETENCIAS, TÉCNICO PROFESIONAL O TECNOLÓGICO, DISEÑADOS.</t>
  </si>
  <si>
    <t>NÚMERO DE PERSONAS EN ARTES Y OFICIOS Y EMPRENDIMIENTO, CERTIFICADOS.</t>
  </si>
  <si>
    <t>AGENCIA PÚBLICA DE GESTIÓN Y COLOCACIÓN DE EMPLEO, IMPLEMENTADA.</t>
  </si>
  <si>
    <t>IMETY</t>
  </si>
  <si>
    <t>1. Realizar 1 contrato para el mantenimiento de los equipos de aire acondicionado de los espacios referenciados en el Plan. 40%</t>
  </si>
  <si>
    <t>2. Realizar 1 contrato para el mantenimiento de los equipos del espacio de la cocina. 40%</t>
  </si>
  <si>
    <t>3. Realizar la contratación del mantenimiento de las máquinas de coser del espacio de confección. 20%</t>
  </si>
  <si>
    <t>3. Realizar la contratación de 32 contratistas de personal de apoyo para el fortalecimiento de la educación para el trabajo.%</t>
  </si>
  <si>
    <t>5. Certificar los estudiantes que cumplan con los requisitos establecidos por la entidad.%</t>
  </si>
  <si>
    <t>2. Realizar la contratación de 30 instructores, formadores y/o facilitadores para la certificación de los estudiantes. %</t>
  </si>
  <si>
    <t>1.Realizar dos (2) ofertas institucionales según cada semestre académico e implementar los programas académicos que cumplan con los requisitos. %</t>
  </si>
  <si>
    <t>1. Realizar un (1) contrato necesario para el acompañamiento en el sistema de aseguramiento de la calidad de la educación para el trabajo.%</t>
  </si>
  <si>
    <t>2. Realizar el documento final para la reforma administrativa del IMETY para realizar el cambio de carácter ante el MEN. %</t>
  </si>
  <si>
    <t>1. Ofertar e implementar los programas de emprendimiento y formación continua en artes y oficios que establezca la institución.%</t>
  </si>
  <si>
    <t>2. Realizar la contratación de diez (10) facilitadores y/o capacitadores para el servicio de formación para el trabajo en competencias para la inserción laboral.%</t>
  </si>
  <si>
    <t>3. Emitir la constancia de asistencia a las personas que cumplan con los requisitos establecidos por la institución dentro del servicio de formación para el trabajo en competencias para la inserción laboral y/o el emprendimiento%</t>
  </si>
  <si>
    <t>Gestión</t>
  </si>
  <si>
    <t>05.17.31.09.00.00.131112.36.3603.1300.2021768920020.3603013.2.3.1.11.02</t>
  </si>
  <si>
    <t>05.17.31.09.00.00.131112.36.3603.1300.2021768920021.3603019.2.3.1.11.02</t>
  </si>
  <si>
    <t>04.17.17.01.00.00.121000.36.3603.1300.2021768920021.3603019.2.3.3.05.09.054.36.18</t>
  </si>
  <si>
    <t>04.17.17.01.00.00.121000.36.3603.1300.2021768920021.3603019.2.3.3.05.09.054.36.01</t>
  </si>
  <si>
    <t>04.17.17.01.00.00.121000.36.3603.1300.2021768920021.3603011.2.3.3.05.09.054.36.01</t>
  </si>
  <si>
    <t>04.17.17.01.00.00.121000.36.3605.1300.2022768920006.3605017.2.3.3.05.09.054.36.01</t>
  </si>
  <si>
    <t>04.17.17.01.00.00.121000.36.3603.1300.2021768920019.3603002.2.3.3.05.09.054.36.01</t>
  </si>
  <si>
    <t>INFORME DE SUPERVISIÓN DEL CONTRATO</t>
  </si>
  <si>
    <t>31 DE DICIEMBRE 2023</t>
  </si>
  <si>
    <t>PUBLICACIÓN Y DIFUSIÓN DE LA OFERTA</t>
  </si>
  <si>
    <t>EXPEDIENTES CONTRACTUALES EN SECOP II</t>
  </si>
  <si>
    <t>ACTAS DE CERTIFICACIÓN</t>
  </si>
  <si>
    <t>DOCUMENTO TÉCNICO ELABORADO Y ENTREGADO</t>
  </si>
  <si>
    <t>REPORTES AL MINISTERIO DEL TRABAJO</t>
  </si>
  <si>
    <t>1. Realizar la planificación contractual, estructurar el proceso correspondiente según la modalidad de contratación, adjudicar el proceso y ejecutarlo.</t>
  </si>
  <si>
    <t>1. Realizar todas las ayudas audiovisuales que permitan difundir la oferta institucional.
2. Realizar la organización de toda la oferta institucional.</t>
  </si>
  <si>
    <t>1. Realizar la atención al ciudadano que requiera los servicios académicos.
2. Inscribir a las personas que hayan definido su interés.
3. Matricular a las personas en los programas académicos de su interés.
4. Iniciar la formación académica.
5. Velar por el bienestar de todas las personas durante el desarrollo de su formación académica.
6. Garantizar y coayudar a los estudiantes a realizar su etapa de práctica académica.
7. Revisar el cumplimiento de los requisitos académicos para la certificación.
8. Emitir el acta de certificación a todos los estudiantes que cumplan con el requisito establecido</t>
  </si>
  <si>
    <t>1. Realizar el documento final.</t>
  </si>
  <si>
    <t>1. Implementar los servicios gratuitos autorizado por el Ministerio del Trabajo a través de la agencia de empleo.
2. Atender e implementar todos los requerimientos solicitados por el Ministerio del Trabajo para el cumplimiento</t>
  </si>
  <si>
    <t>ACTIVIDAD PRINCIPAL: NÚMERO DE ESTUDIANTES EN FORMACIÓN TÉCNICA LABORAL POR COMPETENCIAS, CERTIFICADOS.</t>
  </si>
  <si>
    <t>ACTIVIDAD PRINCIPAL: NÚMERO DE ESTUDIOS DE FACTIBILIDAD PARA LA TRANSFORMACIÓN DEL IMETY A INSTITUCIÓN DE EDUCACIÓN SUPERIOR, REALIZADOS.</t>
  </si>
  <si>
    <r>
      <t xml:space="preserve">ACTIVIDAD PRINCIPAL: NÚMERO DE PROGRAMAS ACADÉMICOS DE FORMACIÓN TÉCNICO LABORAL POR COMPETENCIAS, TÉCNICO PROFESIONAL O TECNOLÓGICO DISEÑADOS. </t>
    </r>
    <r>
      <rPr>
        <b/>
        <u val="single"/>
        <sz val="12"/>
        <rFont val="Arial"/>
        <family val="2"/>
      </rPr>
      <t>La meta fue cumplida en la vigencia 2022.</t>
    </r>
  </si>
  <si>
    <r>
      <t xml:space="preserve">ACTIVIDAD PRINCIPAL: CONSTRUIR NUEVOS AMBIENTES DE APRENDIZAJE. </t>
    </r>
    <r>
      <rPr>
        <b/>
        <u val="single"/>
        <sz val="12"/>
        <rFont val="Arial"/>
        <family val="2"/>
      </rPr>
      <t>La meta fue cumplida en la vigencia 2022</t>
    </r>
    <r>
      <rPr>
        <b/>
        <sz val="12"/>
        <rFont val="Arial"/>
        <family val="2"/>
      </rPr>
      <t>.</t>
    </r>
  </si>
  <si>
    <t>ACTIVIDAD PRINCIPAL: ADECUACIÓN, DOTACIÓN Y MANTENIMIENTO DE LOS ESPACIOS CON NECESIDADES</t>
  </si>
  <si>
    <t>30 DE DICIEMBRE 2023</t>
  </si>
  <si>
    <r>
      <rPr>
        <b/>
        <sz val="12"/>
        <rFont val="Arial"/>
        <family val="2"/>
      </rPr>
      <t>ACTIVIDAD PRINICIPAL: AGENCIA PÚBLICA DE GESTIÓN Y COLOCACIÓN DE EMPLEO, IMPLEMENTADA.</t>
    </r>
    <r>
      <rPr>
        <sz val="12"/>
        <rFont val="Arial"/>
        <family val="2"/>
      </rPr>
      <t xml:space="preserve">
1. Implementar y realizar el seguimiento de los requerimientos y la implementación de la Agencia Pública de Gestión y Colocación de Empleo del IMETY.</t>
    </r>
  </si>
  <si>
    <t>ACTIVIDAD PRINCIPAL: NÚMERO DE PERSONAS EN ARTES Y OFICIOS Y EMPRENDIMIENTO, CERTIFICADOS</t>
  </si>
  <si>
    <t>4. Realizar la contratación de seis (6) servicios especiales que fortalezcan y fomenten los programas académicos %</t>
  </si>
  <si>
    <t>1. Realizar la planificación contractual, estructurar el proceso correspondiente según la modalidad de contratación, adjudicar el proceso y ejecutarlo. Se realizó el contrato de PS No. 100.15.01-071-2023 y se encuentra en ejecución.</t>
  </si>
  <si>
    <t>CANTIDAD PROGRAMADA 2023</t>
  </si>
  <si>
    <t>AVANCE REAL 2023</t>
  </si>
  <si>
    <t>25.5%</t>
  </si>
  <si>
    <t>04.17.17.03.00.00.133100.36.3603.1300.2021768920019.3603002.2.3.3.05.09.054.36.08</t>
  </si>
  <si>
    <t>04.17.17.03.00.00.133100.36.3603.1300.2021768920020.3603013.2.3.3.05.09.054.36.08</t>
  </si>
  <si>
    <t>04.17.17.03.00.00.133100.36.3603.1300.2021768920021.3603019.2.3.3.05.09.054.36.08</t>
  </si>
  <si>
    <t>04.17.17.03.00.00.133100.36.3605.1300.2022768920006.3605017.2.3.3.05.09.054.36.08</t>
  </si>
  <si>
    <t>05.17.31.09.00.00.131112.36.3603.1300.2021768920020.3603013.2.3.1.11.10</t>
  </si>
  <si>
    <t>2.3.3.05.09.054</t>
  </si>
  <si>
    <t>2.3.3.05.09.054.</t>
  </si>
  <si>
    <t>Gastos de Personal</t>
  </si>
  <si>
    <t>a establecimientos públicos y unidades administrativas especiales</t>
  </si>
  <si>
    <t>1. Realizar la planificación contractual, estructurar el proceso correspondiente según la modalidad de contratación, adjudicar el proceso y ejecutarlo. (Se contrató el servicio de internet, el software académico Q10, vigilancia, diseño de proyectos tecnológicos para TLC)</t>
  </si>
  <si>
    <t>1. Realizar la planificación contractual, estructurar el proceso correspondiente según la modalidad de contratación, adjudicar el proceso y ejecutarlo. Se cumplió con la actividad.</t>
  </si>
  <si>
    <t>1. Realizar la atención al ciudadano que requiera los servicios académicos.
2. Inscribir a las personas que hayan definido su interés. (Se inscribieron 234 personas)
3. Matricular a las personas en los programas académicos de su interés. (Se matricularon 234 personas)
4. Iniciar la formación académica. (Se inició la formación académica del ciclo)
5. Revisar el cumplimiento de los requisitos académicos para la constancia. (Se realizó el cumplimiento de los requisitos, en los cuales 20 personas no cumplieron.)
6. Emitir el acta de certificación a todos los estudiantes que cumplan con el requisito establecido (Se emitió el acta de certificación 01-2023, con 214 certificados)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</si>
</sst>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 #,##0.00;\-&quot;$&quot;\ #,##0.00"/>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00"/>
    <numFmt numFmtId="168" formatCode="0.0"/>
    <numFmt numFmtId="169" formatCode="0.0%"/>
    <numFmt numFmtId="170" formatCode="&quot;$&quot;\ #,##0"/>
    <numFmt numFmtId="171" formatCode="#,##0.00\ &quot;€&quot;"/>
    <numFmt numFmtId="172" formatCode="&quot;$&quot;\ #,##0.00"/>
    <numFmt numFmtId="173" formatCode="&quot;$&quot;\ #,##0.0"/>
    <numFmt numFmtId="174" formatCode="_-[$$-240A]\ * #,##0.00_-;\-[$$-240A]\ * #,##0.00_-;_-[$$-240A]\ * &quot;-&quot;??_-;_-@_-"/>
  </numFmts>
  <fonts count="23">
    <font>
      <sz val="11"/>
      <color theme="1"/>
      <name val="Calibri"/>
      <family val="2"/>
      <scheme val="minor"/>
    </font>
    <font>
      <sz val="10"/>
      <name val="Arial"/>
      <family val="2"/>
    </font>
    <font>
      <b/>
      <sz val="11"/>
      <color rgb="FF6F6F6E"/>
      <name val="Calibri"/>
      <family val="2"/>
      <scheme val="minor"/>
    </font>
    <font>
      <b/>
      <sz val="10"/>
      <color theme="0"/>
      <name val="Arial"/>
      <family val="2"/>
    </font>
    <font>
      <b/>
      <sz val="10"/>
      <name val="Arial"/>
      <family val="2"/>
    </font>
    <font>
      <b/>
      <sz val="10"/>
      <color theme="1"/>
      <name val="Arial"/>
      <family val="2"/>
    </font>
    <font>
      <sz val="10"/>
      <color indexed="8"/>
      <name val="MS Sans Serif"/>
      <family val="2"/>
    </font>
    <font>
      <sz val="12"/>
      <color theme="1"/>
      <name val="Calibri"/>
      <family val="2"/>
      <scheme val="minor"/>
    </font>
    <font>
      <sz val="10"/>
      <name val="Arial Narrow"/>
      <family val="2"/>
    </font>
    <font>
      <b/>
      <sz val="11"/>
      <name val="Arial"/>
      <family val="2"/>
    </font>
    <font>
      <b/>
      <sz val="12"/>
      <name val="Arial"/>
      <family val="2"/>
    </font>
    <font>
      <sz val="12"/>
      <name val="Arial"/>
      <family val="2"/>
    </font>
    <font>
      <u val="single"/>
      <sz val="11"/>
      <color theme="10"/>
      <name val="Calibri"/>
      <family val="2"/>
      <scheme val="minor"/>
    </font>
    <font>
      <b/>
      <sz val="14"/>
      <name val="Arial"/>
      <family val="2"/>
    </font>
    <font>
      <b/>
      <sz val="14"/>
      <color theme="1"/>
      <name val="Arial"/>
      <family val="2"/>
    </font>
    <font>
      <sz val="9"/>
      <color theme="1"/>
      <name val="Arial"/>
      <family val="2"/>
    </font>
    <font>
      <b/>
      <sz val="9"/>
      <color theme="1"/>
      <name val="Arial"/>
      <family val="2"/>
    </font>
    <font>
      <b/>
      <sz val="10"/>
      <name val="Calibri"/>
      <family val="2"/>
      <scheme val="minor"/>
    </font>
    <font>
      <b/>
      <sz val="11"/>
      <color theme="1"/>
      <name val="Arial"/>
      <family val="2"/>
    </font>
    <font>
      <sz val="12"/>
      <color rgb="FF000000"/>
      <name val="Arial"/>
      <family val="2"/>
    </font>
    <font>
      <sz val="8"/>
      <name val="Calibri"/>
      <family val="2"/>
      <scheme val="minor"/>
    </font>
    <font>
      <b/>
      <u val="single"/>
      <sz val="12"/>
      <name val="Arial"/>
      <family val="2"/>
    </font>
    <font>
      <sz val="12"/>
      <color theme="1"/>
      <name val="Arial"/>
      <family val="2"/>
    </font>
  </fonts>
  <fills count="20">
    <fill>
      <patternFill/>
    </fill>
    <fill>
      <patternFill patternType="gray125"/>
    </fill>
    <fill>
      <patternFill patternType="solid">
        <fgColor rgb="FFECECEC"/>
        <bgColor indexed="64"/>
      </patternFill>
    </fill>
    <fill>
      <patternFill patternType="solid">
        <fgColor theme="0"/>
        <bgColor indexed="64"/>
      </patternFill>
    </fill>
    <fill>
      <patternFill patternType="solid">
        <fgColor theme="2" tint="-0.24997000396251678"/>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8" tint="0.3999800086021423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5" tint="-0.24997000396251678"/>
        <bgColor indexed="64"/>
      </patternFill>
    </fill>
    <fill>
      <patternFill patternType="solid">
        <fgColor theme="1" tint="0.49998000264167786"/>
        <bgColor indexed="64"/>
      </patternFill>
    </fill>
  </fills>
  <borders count="17">
    <border>
      <left/>
      <right/>
      <top/>
      <bottom/>
      <diagonal/>
    </border>
    <border>
      <left style="thin">
        <color rgb="FF522B57"/>
      </left>
      <right style="thin">
        <color rgb="FF522B57"/>
      </right>
      <top style="thin">
        <color rgb="FF522B57"/>
      </top>
      <bottom style="thin">
        <color rgb="FF522B57"/>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style="thin"/>
      <bottom/>
    </border>
    <border>
      <left style="thin"/>
      <right/>
      <top/>
      <bottom style="thin"/>
    </border>
    <border>
      <left/>
      <right/>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right/>
      <top/>
      <bottom style="thin"/>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center" vertical="center" wrapText="1"/>
      <protection/>
    </xf>
    <xf numFmtId="0" fontId="6" fillId="0" borderId="0">
      <alignment/>
      <protection/>
    </xf>
    <xf numFmtId="0" fontId="7" fillId="0" borderId="0">
      <alignment/>
      <protection/>
    </xf>
    <xf numFmtId="0" fontId="0" fillId="0" borderId="0">
      <alignment/>
      <protection/>
    </xf>
    <xf numFmtId="167" fontId="8" fillId="0" borderId="0" applyFill="0">
      <alignment horizontal="center" vertical="center" wrapText="1"/>
      <protection/>
    </xf>
    <xf numFmtId="1" fontId="8" fillId="3" borderId="0" applyFill="0">
      <alignment horizontal="center"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6" fontId="0"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398">
    <xf numFmtId="0" fontId="0" fillId="0" borderId="0" xfId="0"/>
    <xf numFmtId="0" fontId="1" fillId="0" borderId="0" xfId="0" applyFont="1" applyFill="1" applyBorder="1" applyAlignment="1" applyProtection="1">
      <alignment horizontal="center" vertical="center" wrapText="1"/>
      <protection locked="0"/>
    </xf>
    <xf numFmtId="0" fontId="1" fillId="0" borderId="0" xfId="0" applyFont="1" applyFill="1" applyProtection="1">
      <protection locked="0"/>
    </xf>
    <xf numFmtId="0" fontId="1" fillId="0" borderId="0" xfId="0" applyFont="1" applyProtection="1">
      <protection locked="0"/>
    </xf>
    <xf numFmtId="0" fontId="1" fillId="3" borderId="0" xfId="0" applyFont="1" applyFill="1" applyProtection="1">
      <protection locked="0"/>
    </xf>
    <xf numFmtId="164" fontId="4" fillId="4" borderId="2" xfId="34" applyFont="1" applyFill="1" applyBorder="1" applyAlignment="1" applyProtection="1">
      <alignment vertical="center" wrapText="1"/>
      <protection locked="0"/>
    </xf>
    <xf numFmtId="0" fontId="11" fillId="0" borderId="0" xfId="0" applyFont="1" applyFill="1" applyProtection="1">
      <protection locked="0"/>
    </xf>
    <xf numFmtId="9" fontId="11" fillId="0" borderId="3" xfId="0"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1" fillId="0" borderId="0" xfId="0" applyFont="1" applyFill="1" applyAlignment="1" applyProtection="1">
      <alignment horizontal="justify" vertical="center" wrapText="1"/>
      <protection locked="0"/>
    </xf>
    <xf numFmtId="0" fontId="10" fillId="0" borderId="0" xfId="0" applyFont="1" applyFill="1" applyProtection="1">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justify" vertical="center" wrapText="1"/>
      <protection locked="0"/>
    </xf>
    <xf numFmtId="0" fontId="11" fillId="0" borderId="0" xfId="0" applyFont="1" applyAlignment="1" applyProtection="1">
      <alignment vertical="center"/>
      <protection locked="0"/>
    </xf>
    <xf numFmtId="168" fontId="11" fillId="0" borderId="0" xfId="0" applyNumberFormat="1" applyFont="1" applyFill="1" applyAlignment="1" applyProtection="1">
      <alignment horizontal="center" vertical="center"/>
      <protection locked="0"/>
    </xf>
    <xf numFmtId="9" fontId="11" fillId="0" borderId="0" xfId="32" applyNumberFormat="1" applyFont="1" applyAlignment="1" applyProtection="1">
      <alignment horizontal="center" vertical="center"/>
      <protection locked="0"/>
    </xf>
    <xf numFmtId="9" fontId="11" fillId="0" borderId="0" xfId="32" applyFont="1" applyAlignment="1" applyProtection="1">
      <alignment horizontal="center" vertical="center"/>
      <protection locked="0"/>
    </xf>
    <xf numFmtId="0" fontId="11" fillId="0" borderId="0" xfId="0" applyFont="1" applyFill="1" applyAlignment="1" applyProtection="1">
      <alignment horizontal="center" vertical="center"/>
      <protection locked="0"/>
    </xf>
    <xf numFmtId="9" fontId="11" fillId="0" borderId="0" xfId="32" applyFont="1" applyFill="1" applyAlignment="1" applyProtection="1">
      <alignment horizontal="center" vertical="center"/>
      <protection locked="0"/>
    </xf>
    <xf numFmtId="9" fontId="11"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justify" vertical="center"/>
      <protection locked="0"/>
    </xf>
    <xf numFmtId="0" fontId="11" fillId="0" borderId="0" xfId="0" applyFont="1" applyFill="1" applyAlignment="1" applyProtection="1">
      <alignment horizontal="center" vertical="center" wrapText="1"/>
      <protection locked="0"/>
    </xf>
    <xf numFmtId="10" fontId="11" fillId="0" borderId="0" xfId="32" applyNumberFormat="1" applyFont="1" applyFill="1" applyAlignment="1" applyProtection="1">
      <alignment horizontal="center" vertical="center"/>
      <protection locked="0"/>
    </xf>
    <xf numFmtId="0" fontId="11" fillId="0" borderId="0" xfId="0" applyFont="1" applyFill="1" applyAlignment="1" applyProtection="1">
      <alignment horizontal="center" wrapText="1"/>
      <protection locked="0"/>
    </xf>
    <xf numFmtId="0" fontId="11" fillId="0" borderId="0" xfId="0" applyFont="1" applyProtection="1">
      <protection locked="0"/>
    </xf>
    <xf numFmtId="170" fontId="11" fillId="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vertical="center"/>
      <protection locked="0"/>
    </xf>
    <xf numFmtId="168" fontId="1" fillId="0" borderId="0" xfId="0" applyNumberFormat="1" applyFont="1" applyFill="1" applyAlignment="1" applyProtection="1">
      <alignment horizontal="center" vertical="center"/>
      <protection locked="0"/>
    </xf>
    <xf numFmtId="9" fontId="1" fillId="0" borderId="0" xfId="32" applyNumberFormat="1" applyFont="1" applyAlignment="1" applyProtection="1">
      <alignment horizontal="center" vertical="center"/>
      <protection locked="0"/>
    </xf>
    <xf numFmtId="9" fontId="1" fillId="0" borderId="0" xfId="32" applyFont="1" applyAlignment="1" applyProtection="1">
      <alignment horizontal="center" vertical="center"/>
      <protection locked="0"/>
    </xf>
    <xf numFmtId="0" fontId="1" fillId="0" borderId="0" xfId="0" applyFont="1" applyFill="1" applyAlignment="1" applyProtection="1">
      <alignment horizontal="center" vertical="center"/>
      <protection locked="0"/>
    </xf>
    <xf numFmtId="9" fontId="1" fillId="0" borderId="0" xfId="32" applyFont="1" applyFill="1" applyAlignment="1" applyProtection="1">
      <alignment horizontal="center" vertical="center"/>
      <protection locked="0"/>
    </xf>
    <xf numFmtId="9"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justify" vertical="center" wrapText="1"/>
      <protection locked="0"/>
    </xf>
    <xf numFmtId="0" fontId="1" fillId="0" borderId="0" xfId="0" applyFont="1" applyFill="1" applyAlignment="1" applyProtection="1">
      <alignment horizontal="justify" vertical="center"/>
      <protection locked="0"/>
    </xf>
    <xf numFmtId="0" fontId="1" fillId="0" borderId="0" xfId="0" applyFont="1" applyFill="1" applyAlignment="1" applyProtection="1">
      <alignment horizontal="center" vertical="center" wrapText="1"/>
      <protection locked="0"/>
    </xf>
    <xf numFmtId="10" fontId="1" fillId="0" borderId="0" xfId="32" applyNumberFormat="1" applyFont="1" applyFill="1" applyAlignment="1" applyProtection="1">
      <alignment horizontal="center" vertical="center"/>
      <protection locked="0"/>
    </xf>
    <xf numFmtId="0" fontId="1" fillId="0" borderId="0" xfId="0" applyFont="1" applyFill="1" applyAlignment="1" applyProtection="1">
      <alignment horizontal="center" wrapText="1"/>
      <protection locked="0"/>
    </xf>
    <xf numFmtId="170" fontId="1" fillId="0" borderId="0" xfId="0" applyNumberFormat="1" applyFont="1" applyFill="1" applyAlignment="1" applyProtection="1">
      <alignment horizontal="center" vertical="center"/>
      <protection locked="0"/>
    </xf>
    <xf numFmtId="170" fontId="1" fillId="0" borderId="0" xfId="0" applyNumberFormat="1" applyFont="1" applyFill="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alignment vertical="center"/>
      <protection locked="0"/>
    </xf>
    <xf numFmtId="168" fontId="1" fillId="0" borderId="0" xfId="0" applyNumberFormat="1" applyFont="1" applyFill="1" applyBorder="1" applyAlignment="1" applyProtection="1">
      <alignment horizontal="center" vertical="center"/>
      <protection locked="0"/>
    </xf>
    <xf numFmtId="9" fontId="1" fillId="0" borderId="0" xfId="32" applyNumberFormat="1" applyFont="1" applyBorder="1" applyAlignment="1" applyProtection="1">
      <alignment horizontal="center" vertical="center"/>
      <protection locked="0"/>
    </xf>
    <xf numFmtId="9" fontId="1" fillId="0" borderId="0" xfId="32"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9" fontId="1" fillId="0" borderId="0" xfId="32" applyFont="1" applyFill="1" applyBorder="1" applyAlignment="1" applyProtection="1">
      <alignment horizontal="center" vertical="center"/>
      <protection locked="0"/>
    </xf>
    <xf numFmtId="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justify" vertical="center"/>
      <protection locked="0"/>
    </xf>
    <xf numFmtId="10" fontId="1" fillId="0" borderId="0" xfId="32"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Protection="1">
      <protection locked="0"/>
    </xf>
    <xf numFmtId="0" fontId="1" fillId="0" borderId="0" xfId="0" applyFont="1" applyBorder="1" applyProtection="1">
      <protection locked="0"/>
    </xf>
    <xf numFmtId="9" fontId="10" fillId="0" borderId="3" xfId="32" applyNumberFormat="1" applyFont="1" applyFill="1" applyBorder="1" applyAlignment="1" applyProtection="1">
      <alignment horizontal="center" vertical="center" wrapText="1"/>
      <protection locked="0"/>
    </xf>
    <xf numFmtId="9" fontId="10" fillId="0" borderId="3" xfId="32" applyFont="1" applyFill="1" applyBorder="1" applyAlignment="1" applyProtection="1">
      <alignment horizontal="center" vertical="center" wrapText="1"/>
      <protection locked="0"/>
    </xf>
    <xf numFmtId="9" fontId="10"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justify" vertical="center" wrapText="1"/>
      <protection locked="0"/>
    </xf>
    <xf numFmtId="10" fontId="11" fillId="0" borderId="3" xfId="32"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horizontal="justify" vertical="center" wrapText="1"/>
      <protection locked="0"/>
    </xf>
    <xf numFmtId="0" fontId="10" fillId="0" borderId="3" xfId="0"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1" fillId="5" borderId="4"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5" borderId="3" xfId="27" applyFont="1" applyFill="1" applyBorder="1" applyAlignment="1" applyProtection="1">
      <alignment horizontal="center" vertical="center" wrapText="1"/>
      <protection locked="0"/>
    </xf>
    <xf numFmtId="168" fontId="10" fillId="5" borderId="3" xfId="27" applyNumberFormat="1" applyFont="1" applyFill="1" applyBorder="1" applyAlignment="1" applyProtection="1">
      <alignment horizontal="center" vertical="center" wrapText="1"/>
      <protection locked="0"/>
    </xf>
    <xf numFmtId="9" fontId="10" fillId="5" borderId="3" xfId="32" applyNumberFormat="1" applyFont="1" applyFill="1" applyBorder="1" applyAlignment="1" applyProtection="1">
      <alignment horizontal="center" vertical="center" wrapText="1"/>
      <protection locked="0"/>
    </xf>
    <xf numFmtId="9" fontId="10" fillId="5" borderId="3" xfId="32" applyFont="1" applyFill="1" applyBorder="1" applyAlignment="1" applyProtection="1">
      <alignment horizontal="center" vertical="center" wrapText="1"/>
      <protection locked="0"/>
    </xf>
    <xf numFmtId="9" fontId="10" fillId="5" borderId="3" xfId="0" applyNumberFormat="1"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justify" vertical="center" wrapText="1"/>
      <protection locked="0"/>
    </xf>
    <xf numFmtId="0" fontId="11" fillId="5" borderId="3" xfId="0" applyFont="1" applyFill="1" applyBorder="1" applyAlignment="1" applyProtection="1">
      <alignment horizontal="justify" vertical="center" wrapText="1"/>
      <protection locked="0"/>
    </xf>
    <xf numFmtId="10" fontId="11" fillId="5" borderId="3" xfId="32" applyNumberFormat="1" applyFont="1" applyFill="1" applyBorder="1" applyAlignment="1" applyProtection="1">
      <alignment horizontal="center" vertical="center" wrapText="1"/>
      <protection locked="0"/>
    </xf>
    <xf numFmtId="0" fontId="10" fillId="5" borderId="3" xfId="0" applyFont="1" applyFill="1" applyBorder="1" applyAlignment="1" applyProtection="1">
      <alignment horizontal="justify" vertical="center" wrapText="1"/>
      <protection locked="0"/>
    </xf>
    <xf numFmtId="0" fontId="11" fillId="0" borderId="2" xfId="0" applyFont="1" applyFill="1" applyBorder="1" applyAlignment="1" applyProtection="1">
      <alignment horizontal="center" vertical="center" wrapText="1"/>
      <protection locked="0"/>
    </xf>
    <xf numFmtId="172" fontId="10" fillId="6" borderId="3" xfId="0" applyNumberFormat="1" applyFont="1" applyFill="1" applyBorder="1" applyAlignment="1" applyProtection="1">
      <alignment horizontal="right" vertical="center" wrapText="1"/>
      <protection locked="0"/>
    </xf>
    <xf numFmtId="172" fontId="10" fillId="7" borderId="3" xfId="0" applyNumberFormat="1" applyFont="1" applyFill="1" applyBorder="1" applyAlignment="1" applyProtection="1">
      <alignment horizontal="right" vertical="center" wrapText="1"/>
      <protection locked="0"/>
    </xf>
    <xf numFmtId="9" fontId="10" fillId="8" borderId="2" xfId="32" applyNumberFormat="1" applyFont="1" applyFill="1" applyBorder="1" applyAlignment="1" applyProtection="1">
      <alignment horizontal="center" vertical="center" wrapText="1"/>
      <protection locked="0"/>
    </xf>
    <xf numFmtId="169" fontId="10" fillId="8" borderId="2" xfId="32" applyNumberFormat="1" applyFont="1" applyFill="1" applyBorder="1" applyAlignment="1" applyProtection="1">
      <alignment horizontal="center" vertical="center" wrapText="1"/>
      <protection locked="0"/>
    </xf>
    <xf numFmtId="10" fontId="10" fillId="8" borderId="2" xfId="32" applyNumberFormat="1" applyFont="1" applyFill="1" applyBorder="1" applyAlignment="1" applyProtection="1">
      <alignment horizontal="center" vertical="center" wrapText="1"/>
      <protection locked="0"/>
    </xf>
    <xf numFmtId="0" fontId="10" fillId="8" borderId="2"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9" fontId="10" fillId="8" borderId="2" xfId="0" applyNumberFormat="1" applyFont="1" applyFill="1" applyBorder="1" applyAlignment="1" applyProtection="1">
      <alignment horizontal="center" vertical="center" wrapText="1"/>
      <protection locked="0"/>
    </xf>
    <xf numFmtId="0" fontId="10" fillId="8" borderId="2" xfId="0" applyFont="1" applyFill="1" applyBorder="1" applyAlignment="1" applyProtection="1">
      <alignment horizontal="left" vertical="center" wrapText="1"/>
      <protection locked="0"/>
    </xf>
    <xf numFmtId="0" fontId="10" fillId="8" borderId="2" xfId="0" applyFont="1" applyFill="1" applyBorder="1" applyAlignment="1" applyProtection="1">
      <alignment horizontal="justify" vertical="center" wrapText="1"/>
      <protection locked="0"/>
    </xf>
    <xf numFmtId="172" fontId="10" fillId="8" borderId="2" xfId="0" applyNumberFormat="1" applyFont="1" applyFill="1" applyBorder="1" applyAlignment="1" applyProtection="1">
      <alignment horizontal="right" vertical="center" wrapText="1"/>
      <protection locked="0"/>
    </xf>
    <xf numFmtId="172" fontId="10" fillId="8" borderId="2" xfId="32" applyNumberFormat="1" applyFont="1" applyFill="1" applyBorder="1" applyAlignment="1" applyProtection="1">
      <alignment horizontal="right" vertical="center"/>
      <protection locked="0"/>
    </xf>
    <xf numFmtId="10" fontId="10" fillId="8" borderId="2" xfId="32" applyNumberFormat="1" applyFont="1" applyFill="1" applyBorder="1" applyAlignment="1" applyProtection="1">
      <alignment horizontal="center" vertical="center"/>
      <protection locked="0"/>
    </xf>
    <xf numFmtId="0" fontId="10" fillId="8" borderId="2" xfId="0" applyFont="1" applyFill="1" applyBorder="1" applyAlignment="1" applyProtection="1">
      <alignment vertical="center"/>
      <protection locked="0"/>
    </xf>
    <xf numFmtId="0" fontId="10" fillId="8" borderId="2" xfId="0" applyFont="1" applyFill="1" applyBorder="1" applyAlignment="1" applyProtection="1">
      <alignment horizontal="justify" vertical="center"/>
      <protection locked="0"/>
    </xf>
    <xf numFmtId="0" fontId="11" fillId="8" borderId="2" xfId="0" applyFont="1" applyFill="1" applyBorder="1" applyAlignment="1" applyProtection="1">
      <alignment horizontal="center"/>
      <protection locked="0"/>
    </xf>
    <xf numFmtId="0" fontId="11" fillId="8" borderId="2" xfId="0" applyFont="1" applyFill="1" applyBorder="1" applyAlignment="1" applyProtection="1">
      <alignment horizontal="center" vertical="center" wrapText="1"/>
      <protection locked="0"/>
    </xf>
    <xf numFmtId="0" fontId="11" fillId="8" borderId="2" xfId="0" applyFont="1" applyFill="1" applyBorder="1" applyAlignment="1" applyProtection="1">
      <alignment vertical="center" wrapText="1"/>
      <protection locked="0"/>
    </xf>
    <xf numFmtId="0" fontId="4" fillId="9" borderId="5" xfId="0" applyFont="1" applyFill="1" applyBorder="1" applyAlignment="1" applyProtection="1">
      <alignment horizontal="center" vertical="center" wrapText="1"/>
      <protection locked="0"/>
    </xf>
    <xf numFmtId="9" fontId="4" fillId="9" borderId="2"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10" borderId="5" xfId="0" applyFont="1" applyFill="1" applyBorder="1" applyAlignment="1" applyProtection="1">
      <alignment horizontal="center" vertical="center" wrapText="1"/>
      <protection locked="0"/>
    </xf>
    <xf numFmtId="0" fontId="4" fillId="11" borderId="5" xfId="0" applyFont="1" applyFill="1" applyBorder="1" applyAlignment="1" applyProtection="1">
      <alignment horizontal="center" vertical="center" wrapText="1"/>
      <protection locked="0"/>
    </xf>
    <xf numFmtId="0" fontId="4" fillId="12" borderId="5" xfId="0" applyFont="1" applyFill="1" applyBorder="1" applyAlignment="1" applyProtection="1">
      <alignment horizontal="center" vertical="center" wrapText="1"/>
      <protection locked="0"/>
    </xf>
    <xf numFmtId="0" fontId="4" fillId="10"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10" fontId="15" fillId="0" borderId="5" xfId="32" applyNumberFormat="1" applyFont="1" applyFill="1" applyBorder="1" applyAlignment="1">
      <alignment horizontal="center" vertical="center" wrapText="1"/>
    </xf>
    <xf numFmtId="9" fontId="15" fillId="0" borderId="2" xfId="32" applyFont="1" applyFill="1" applyBorder="1" applyAlignment="1">
      <alignment horizontal="center" vertical="center" wrapText="1"/>
    </xf>
    <xf numFmtId="10" fontId="15" fillId="0" borderId="2" xfId="32"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9" fontId="15" fillId="0" borderId="5" xfId="32"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vertical="center" wrapText="1"/>
    </xf>
    <xf numFmtId="0" fontId="11" fillId="0" borderId="2" xfId="0" applyFont="1" applyFill="1" applyBorder="1" applyAlignment="1" applyProtection="1">
      <alignment horizontal="center" vertical="center"/>
      <protection locked="0"/>
    </xf>
    <xf numFmtId="0" fontId="11" fillId="0" borderId="3" xfId="27" applyFont="1" applyFill="1" applyBorder="1" applyAlignment="1" applyProtection="1">
      <alignment horizontal="center" vertical="center" wrapText="1"/>
      <protection locked="0"/>
    </xf>
    <xf numFmtId="168" fontId="11" fillId="0" borderId="3" xfId="27" applyNumberFormat="1" applyFont="1" applyFill="1" applyBorder="1" applyAlignment="1" applyProtection="1">
      <alignment horizontal="center" vertical="center" wrapText="1"/>
      <protection locked="0"/>
    </xf>
    <xf numFmtId="9" fontId="10" fillId="0" borderId="3" xfId="32" applyNumberFormat="1" applyFont="1" applyFill="1" applyBorder="1" applyAlignment="1" applyProtection="1">
      <alignment horizontal="left" vertical="center" wrapText="1"/>
      <protection locked="0"/>
    </xf>
    <xf numFmtId="9" fontId="11" fillId="0" borderId="3" xfId="32" applyNumberFormat="1" applyFont="1" applyFill="1" applyBorder="1" applyAlignment="1" applyProtection="1">
      <alignment horizontal="left" vertical="center" wrapText="1"/>
      <protection locked="0"/>
    </xf>
    <xf numFmtId="0" fontId="11" fillId="0" borderId="3"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9" fontId="11" fillId="0" borderId="3" xfId="32"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vertical="center" wrapText="1"/>
      <protection locked="0"/>
    </xf>
    <xf numFmtId="0" fontId="19" fillId="0" borderId="5" xfId="0" applyFont="1" applyBorder="1" applyAlignment="1">
      <alignment horizontal="left" vertical="center" wrapText="1"/>
    </xf>
    <xf numFmtId="0" fontId="10"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9" fontId="11" fillId="0" borderId="3" xfId="32" applyFont="1" applyFill="1" applyBorder="1" applyAlignment="1" applyProtection="1">
      <alignment horizontal="center" vertical="center" wrapText="1"/>
      <protection locked="0"/>
    </xf>
    <xf numFmtId="174" fontId="10" fillId="0" borderId="3" xfId="0" applyNumberFormat="1"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1" fillId="0" borderId="3" xfId="32" applyFont="1" applyFill="1" applyBorder="1" applyAlignment="1" applyProtection="1">
      <alignment horizontal="center" vertical="center" wrapText="1"/>
      <protection locked="0"/>
    </xf>
    <xf numFmtId="173" fontId="11" fillId="13"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vertical="center" wrapText="1"/>
      <protection locked="0"/>
    </xf>
    <xf numFmtId="174" fontId="10" fillId="8" borderId="2" xfId="0" applyNumberFormat="1" applyFont="1" applyFill="1" applyBorder="1" applyAlignment="1" applyProtection="1">
      <alignment horizontal="center" vertical="center" wrapText="1"/>
      <protection locked="0"/>
    </xf>
    <xf numFmtId="165" fontId="10" fillId="8" borderId="2" xfId="0" applyNumberFormat="1" applyFont="1" applyFill="1" applyBorder="1" applyAlignment="1" applyProtection="1">
      <alignment horizontal="center" vertical="center" wrapText="1"/>
      <protection locked="0"/>
    </xf>
    <xf numFmtId="172" fontId="10" fillId="11" borderId="3" xfId="0" applyNumberFormat="1" applyFont="1" applyFill="1" applyBorder="1" applyAlignment="1" applyProtection="1">
      <alignment horizontal="right" vertical="center" wrapText="1"/>
      <protection locked="0"/>
    </xf>
    <xf numFmtId="172" fontId="10" fillId="14" borderId="3" xfId="0" applyNumberFormat="1" applyFont="1" applyFill="1" applyBorder="1" applyAlignment="1" applyProtection="1">
      <alignment horizontal="right" vertical="center" wrapText="1"/>
      <protection locked="0"/>
    </xf>
    <xf numFmtId="169" fontId="10" fillId="8" borderId="2" xfId="0" applyNumberFormat="1" applyFont="1" applyFill="1" applyBorder="1" applyAlignment="1" applyProtection="1">
      <alignment horizontal="center" vertical="center" wrapText="1"/>
      <protection locked="0"/>
    </xf>
    <xf numFmtId="172" fontId="10" fillId="9" borderId="3" xfId="0" applyNumberFormat="1" applyFont="1" applyFill="1" applyBorder="1" applyAlignment="1" applyProtection="1">
      <alignment horizontal="right" vertical="center" wrapText="1"/>
      <protection locked="0"/>
    </xf>
    <xf numFmtId="0" fontId="15" fillId="0" borderId="5" xfId="0"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10" fontId="11" fillId="0" borderId="3" xfId="32" applyNumberFormat="1" applyFont="1" applyFill="1" applyBorder="1" applyAlignment="1" applyProtection="1">
      <alignment horizontal="center" vertical="center" wrapText="1"/>
      <protection locked="0"/>
    </xf>
    <xf numFmtId="173" fontId="11" fillId="13"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174" fontId="11" fillId="0" borderId="3" xfId="0" applyNumberFormat="1" applyFont="1" applyFill="1" applyBorder="1" applyAlignment="1" applyProtection="1">
      <alignment horizontal="center" vertical="center" wrapText="1"/>
      <protection locked="0"/>
    </xf>
    <xf numFmtId="0" fontId="10" fillId="11" borderId="2" xfId="0" applyFont="1" applyFill="1" applyBorder="1" applyAlignment="1" applyProtection="1">
      <alignment wrapText="1"/>
      <protection locked="0"/>
    </xf>
    <xf numFmtId="9" fontId="10" fillId="11" borderId="0" xfId="0" applyNumberFormat="1" applyFont="1" applyFill="1" applyAlignment="1" applyProtection="1">
      <alignment horizontal="center" vertical="center"/>
      <protection locked="0"/>
    </xf>
    <xf numFmtId="9" fontId="10" fillId="11" borderId="3" xfId="32" applyFont="1" applyFill="1" applyBorder="1" applyAlignment="1" applyProtection="1">
      <alignment horizontal="center" vertical="center" wrapText="1"/>
      <protection locked="0"/>
    </xf>
    <xf numFmtId="9" fontId="10" fillId="11" borderId="2" xfId="0" applyNumberFormat="1" applyFont="1" applyFill="1" applyBorder="1" applyAlignment="1" applyProtection="1">
      <alignment horizontal="center" vertical="center"/>
      <protection locked="0"/>
    </xf>
    <xf numFmtId="169" fontId="10" fillId="11" borderId="3" xfId="0" applyNumberFormat="1" applyFont="1" applyFill="1" applyBorder="1" applyAlignment="1" applyProtection="1">
      <alignment horizontal="center" vertical="center" wrapText="1"/>
      <protection locked="0"/>
    </xf>
    <xf numFmtId="0" fontId="10" fillId="11" borderId="2" xfId="0" applyFont="1" applyFill="1" applyBorder="1" applyAlignment="1" applyProtection="1">
      <alignment horizontal="left" vertical="center" wrapText="1"/>
      <protection locked="0"/>
    </xf>
    <xf numFmtId="169" fontId="10" fillId="11" borderId="2"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quotePrefix="1">
      <alignment vertical="center" wrapText="1"/>
      <protection locked="0"/>
    </xf>
    <xf numFmtId="0" fontId="11" fillId="0" borderId="2" xfId="0" applyFont="1" applyFill="1" applyBorder="1" applyAlignment="1" applyProtection="1" quotePrefix="1">
      <alignment vertical="center" wrapText="1"/>
      <protection locked="0"/>
    </xf>
    <xf numFmtId="0" fontId="11" fillId="0" borderId="2" xfId="0" applyFont="1" applyFill="1" applyBorder="1" applyProtection="1">
      <protection locked="0"/>
    </xf>
    <xf numFmtId="165" fontId="10" fillId="0" borderId="2" xfId="31" applyFont="1" applyFill="1" applyBorder="1" applyAlignment="1" applyProtection="1">
      <alignment vertical="center" wrapText="1"/>
      <protection locked="0"/>
    </xf>
    <xf numFmtId="172" fontId="10" fillId="14" borderId="2" xfId="0" applyNumberFormat="1" applyFont="1" applyFill="1" applyBorder="1" applyAlignment="1" applyProtection="1">
      <alignment vertical="center" wrapText="1"/>
      <protection locked="0"/>
    </xf>
    <xf numFmtId="172" fontId="10" fillId="11" borderId="5" xfId="0" applyNumberFormat="1" applyFont="1" applyFill="1" applyBorder="1" applyAlignment="1" applyProtection="1">
      <alignment vertical="center" wrapText="1"/>
      <protection locked="0"/>
    </xf>
    <xf numFmtId="172" fontId="10" fillId="11" borderId="2" xfId="0" applyNumberFormat="1" applyFont="1" applyFill="1" applyBorder="1" applyAlignment="1" applyProtection="1">
      <alignment vertical="center" wrapText="1"/>
      <protection locked="0"/>
    </xf>
    <xf numFmtId="165" fontId="11" fillId="0" borderId="2" xfId="31"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172" fontId="10" fillId="14" borderId="5" xfId="0" applyNumberFormat="1" applyFont="1" applyFill="1" applyBorder="1" applyAlignment="1" applyProtection="1">
      <alignment vertical="center" wrapText="1"/>
      <protection locked="0"/>
    </xf>
    <xf numFmtId="172" fontId="10" fillId="9" borderId="2" xfId="0" applyNumberFormat="1" applyFont="1" applyFill="1" applyBorder="1" applyAlignment="1" applyProtection="1">
      <alignment horizontal="right" vertical="center" wrapText="1"/>
      <protection locked="0"/>
    </xf>
    <xf numFmtId="174" fontId="11" fillId="0" borderId="2" xfId="0" applyNumberFormat="1" applyFont="1" applyFill="1" applyBorder="1" applyAlignment="1" applyProtection="1">
      <alignment horizontal="center" vertical="center" wrapText="1"/>
      <protection locked="0"/>
    </xf>
    <xf numFmtId="165" fontId="11" fillId="0" borderId="5" xfId="31" applyFont="1" applyFill="1" applyBorder="1" applyAlignment="1" applyProtection="1">
      <alignment vertical="center" wrapText="1"/>
      <protection locked="0"/>
    </xf>
    <xf numFmtId="174" fontId="11" fillId="0" borderId="5" xfId="0" applyNumberFormat="1" applyFont="1" applyFill="1" applyBorder="1" applyAlignment="1" applyProtection="1">
      <alignment vertical="center" wrapText="1"/>
      <protection locked="0"/>
    </xf>
    <xf numFmtId="165" fontId="10" fillId="14" borderId="5" xfId="31" applyFont="1" applyFill="1" applyBorder="1" applyAlignment="1" applyProtection="1">
      <alignment horizontal="right" vertical="center" wrapText="1"/>
      <protection locked="0"/>
    </xf>
    <xf numFmtId="174" fontId="10" fillId="14" borderId="3" xfId="0" applyNumberFormat="1" applyFont="1" applyFill="1" applyBorder="1" applyAlignment="1" applyProtection="1">
      <alignment horizontal="right" vertical="center" wrapText="1"/>
      <protection locked="0"/>
    </xf>
    <xf numFmtId="165" fontId="11" fillId="0" borderId="2" xfId="0" applyNumberFormat="1" applyFont="1" applyFill="1" applyBorder="1" applyAlignment="1" applyProtection="1">
      <alignment horizontal="center" vertical="center" wrapText="1"/>
      <protection locked="0"/>
    </xf>
    <xf numFmtId="174" fontId="11" fillId="0" borderId="2" xfId="0" applyNumberFormat="1" applyFont="1" applyFill="1" applyBorder="1" applyAlignment="1" applyProtection="1">
      <alignment vertical="center" wrapText="1"/>
      <protection locked="0"/>
    </xf>
    <xf numFmtId="172" fontId="10" fillId="9" borderId="5" xfId="0" applyNumberFormat="1" applyFont="1" applyFill="1" applyBorder="1" applyAlignment="1" applyProtection="1">
      <alignment horizontal="right" vertical="center" wrapText="1"/>
      <protection locked="0"/>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174" fontId="11" fillId="0" borderId="3" xfId="31" applyNumberFormat="1" applyFont="1" applyFill="1" applyBorder="1" applyAlignment="1" applyProtection="1">
      <alignment horizontal="center" vertical="center" wrapText="1"/>
      <protection locked="0"/>
    </xf>
    <xf numFmtId="172" fontId="10" fillId="6" borderId="5" xfId="0" applyNumberFormat="1" applyFont="1" applyFill="1" applyBorder="1" applyAlignment="1" applyProtection="1">
      <alignment horizontal="right" vertical="center" wrapText="1"/>
      <protection locked="0"/>
    </xf>
    <xf numFmtId="172" fontId="10" fillId="6" borderId="2" xfId="0" applyNumberFormat="1" applyFont="1" applyFill="1" applyBorder="1" applyAlignment="1" applyProtection="1">
      <alignment horizontal="right" vertical="center" wrapText="1"/>
      <protection locked="0"/>
    </xf>
    <xf numFmtId="174" fontId="11"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3" xfId="0" applyFont="1" applyFill="1" applyBorder="1" applyAlignment="1" applyProtection="1" quotePrefix="1">
      <alignment horizontal="center" vertical="center" wrapText="1"/>
      <protection locked="0"/>
    </xf>
    <xf numFmtId="7" fontId="22" fillId="0" borderId="0" xfId="39" applyNumberFormat="1" applyFont="1" applyAlignment="1">
      <alignment vertical="center"/>
    </xf>
    <xf numFmtId="0" fontId="11" fillId="0" borderId="3" xfId="0" applyFont="1" applyFill="1" applyBorder="1" applyAlignment="1" applyProtection="1" quotePrefix="1">
      <alignment horizontal="left" vertical="center" wrapText="1"/>
      <protection locked="0"/>
    </xf>
    <xf numFmtId="0" fontId="11" fillId="0" borderId="0" xfId="0" applyFont="1" applyFill="1" applyAlignment="1" applyProtection="1" quotePrefix="1">
      <alignment horizontal="center" vertical="center" wrapText="1"/>
      <protection locked="0"/>
    </xf>
    <xf numFmtId="0" fontId="11" fillId="0" borderId="4" xfId="0" applyFont="1" applyFill="1" applyBorder="1" applyAlignment="1" applyProtection="1" quotePrefix="1">
      <alignment vertical="center" wrapText="1"/>
      <protection locked="0"/>
    </xf>
    <xf numFmtId="0" fontId="19" fillId="0" borderId="5" xfId="0" applyFont="1" applyBorder="1" applyAlignment="1" quotePrefix="1">
      <alignment vertical="center" wrapText="1"/>
    </xf>
    <xf numFmtId="0" fontId="19" fillId="0" borderId="2" xfId="0" applyFont="1" applyBorder="1" applyAlignment="1" quotePrefix="1">
      <alignment horizontal="left" vertical="center" wrapText="1"/>
    </xf>
    <xf numFmtId="165" fontId="11" fillId="0" borderId="3" xfId="31" applyFont="1" applyFill="1" applyBorder="1" applyAlignment="1" applyProtection="1">
      <alignment horizontal="center" vertical="center" wrapText="1"/>
      <protection locked="0"/>
    </xf>
    <xf numFmtId="165" fontId="11" fillId="0" borderId="5" xfId="31" applyFont="1" applyFill="1" applyBorder="1" applyAlignment="1" applyProtection="1">
      <alignment horizontal="center" vertical="center" wrapText="1"/>
      <protection locked="0"/>
    </xf>
    <xf numFmtId="165" fontId="10" fillId="0" borderId="3" xfId="31" applyFont="1" applyFill="1" applyBorder="1" applyAlignment="1" applyProtection="1">
      <alignment horizontal="center" vertical="center" wrapText="1"/>
      <protection locked="0"/>
    </xf>
    <xf numFmtId="165" fontId="10" fillId="0" borderId="5" xfId="3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3" xfId="0" applyFont="1" applyFill="1" applyBorder="1" applyAlignment="1" applyProtection="1" quotePrefix="1">
      <alignment horizontal="left" vertical="center" wrapText="1"/>
      <protection locked="0"/>
    </xf>
    <xf numFmtId="0" fontId="11" fillId="0" borderId="5" xfId="0" applyFont="1" applyFill="1" applyBorder="1" applyAlignment="1" applyProtection="1" quotePrefix="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1" fontId="11" fillId="0" borderId="3" xfId="0" applyNumberFormat="1" applyFont="1" applyFill="1" applyBorder="1" applyAlignment="1" applyProtection="1">
      <alignment horizontal="center" vertical="center" wrapText="1"/>
      <protection locked="0"/>
    </xf>
    <xf numFmtId="1" fontId="11" fillId="0" borderId="5" xfId="0" applyNumberFormat="1" applyFont="1" applyFill="1" applyBorder="1" applyAlignment="1" applyProtection="1">
      <alignment horizontal="center" vertical="center" wrapText="1"/>
      <protection locked="0"/>
    </xf>
    <xf numFmtId="174" fontId="11" fillId="0" borderId="3" xfId="0" applyNumberFormat="1" applyFont="1" applyFill="1" applyBorder="1" applyAlignment="1" applyProtection="1">
      <alignment horizontal="center" vertical="center" wrapText="1"/>
      <protection locked="0"/>
    </xf>
    <xf numFmtId="174" fontId="11" fillId="0" borderId="5" xfId="0" applyNumberFormat="1" applyFont="1" applyFill="1" applyBorder="1" applyAlignment="1" applyProtection="1">
      <alignment horizontal="center" vertical="center" wrapText="1"/>
      <protection locked="0"/>
    </xf>
    <xf numFmtId="174" fontId="11" fillId="0" borderId="4"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quotePrefix="1">
      <alignment horizontal="center" vertical="center" wrapText="1"/>
      <protection locked="0"/>
    </xf>
    <xf numFmtId="0" fontId="11" fillId="0" borderId="4" xfId="0" applyFont="1" applyFill="1" applyBorder="1" applyAlignment="1" applyProtection="1" quotePrefix="1">
      <alignment horizontal="center" vertical="center" wrapText="1"/>
      <protection locked="0"/>
    </xf>
    <xf numFmtId="0" fontId="11" fillId="0" borderId="5" xfId="0" applyFont="1" applyFill="1" applyBorder="1" applyAlignment="1" applyProtection="1" quotePrefix="1">
      <alignment horizontal="center" vertical="center" wrapText="1"/>
      <protection locked="0"/>
    </xf>
    <xf numFmtId="0" fontId="11" fillId="0" borderId="4" xfId="0" applyFont="1" applyFill="1" applyBorder="1" applyAlignment="1" applyProtection="1" quotePrefix="1">
      <alignment horizontal="left" vertical="center" wrapText="1"/>
      <protection locked="0"/>
    </xf>
    <xf numFmtId="169" fontId="11" fillId="0" borderId="3" xfId="32" applyNumberFormat="1" applyFont="1" applyFill="1" applyBorder="1" applyAlignment="1" applyProtection="1">
      <alignment horizontal="center" vertical="center" wrapText="1"/>
      <protection locked="0"/>
    </xf>
    <xf numFmtId="169" fontId="11" fillId="0" borderId="5" xfId="32" applyNumberFormat="1" applyFont="1" applyFill="1" applyBorder="1" applyAlignment="1" applyProtection="1">
      <alignment horizontal="center" vertical="center" wrapText="1"/>
      <protection locked="0"/>
    </xf>
    <xf numFmtId="9" fontId="11" fillId="0" borderId="3" xfId="32" applyNumberFormat="1" applyFont="1" applyFill="1" applyBorder="1" applyAlignment="1" applyProtection="1">
      <alignment horizontal="left" vertical="center" wrapText="1"/>
      <protection locked="0"/>
    </xf>
    <xf numFmtId="9" fontId="11" fillId="0" borderId="5" xfId="32" applyNumberFormat="1" applyFont="1" applyFill="1" applyBorder="1" applyAlignment="1" applyProtection="1">
      <alignment horizontal="left" vertical="center" wrapText="1"/>
      <protection locked="0"/>
    </xf>
    <xf numFmtId="9" fontId="10" fillId="0" borderId="3" xfId="32" applyFont="1" applyFill="1" applyBorder="1" applyAlignment="1" applyProtection="1">
      <alignment horizontal="center" vertical="center" wrapText="1"/>
      <protection locked="0"/>
    </xf>
    <xf numFmtId="9" fontId="10" fillId="0" borderId="5" xfId="32" applyFont="1" applyFill="1" applyBorder="1" applyAlignment="1" applyProtection="1">
      <alignment horizontal="center" vertical="center" wrapText="1"/>
      <protection locked="0"/>
    </xf>
    <xf numFmtId="169" fontId="10" fillId="0" borderId="3" xfId="0" applyNumberFormat="1" applyFont="1" applyFill="1" applyBorder="1" applyAlignment="1" applyProtection="1">
      <alignment horizontal="center" vertical="center" wrapText="1"/>
      <protection locked="0"/>
    </xf>
    <xf numFmtId="169" fontId="10" fillId="0" borderId="5" xfId="0" applyNumberFormat="1" applyFont="1" applyFill="1" applyBorder="1" applyAlignment="1" applyProtection="1">
      <alignment horizontal="center" vertical="center" wrapText="1"/>
      <protection locked="0"/>
    </xf>
    <xf numFmtId="10" fontId="10" fillId="0" borderId="3" xfId="0" applyNumberFormat="1" applyFont="1" applyFill="1" applyBorder="1" applyAlignment="1" applyProtection="1">
      <alignment horizontal="center" vertical="center" wrapText="1"/>
      <protection locked="0"/>
    </xf>
    <xf numFmtId="10" fontId="10" fillId="0" borderId="5" xfId="0" applyNumberFormat="1" applyFont="1" applyFill="1" applyBorder="1" applyAlignment="1" applyProtection="1">
      <alignment horizontal="center" vertical="center" wrapText="1"/>
      <protection locked="0"/>
    </xf>
    <xf numFmtId="9" fontId="10" fillId="0" borderId="3" xfId="0" applyNumberFormat="1" applyFont="1" applyFill="1" applyBorder="1" applyAlignment="1" applyProtection="1">
      <alignment horizontal="center" vertical="center" wrapText="1"/>
      <protection locked="0"/>
    </xf>
    <xf numFmtId="9" fontId="10" fillId="0" borderId="5"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1" fontId="11" fillId="0" borderId="4" xfId="0" applyNumberFormat="1" applyFont="1" applyFill="1" applyBorder="1" applyAlignment="1" applyProtection="1">
      <alignment horizontal="center" vertical="center" wrapText="1"/>
      <protection locked="0"/>
    </xf>
    <xf numFmtId="173" fontId="11" fillId="13" borderId="3" xfId="0" applyNumberFormat="1" applyFont="1" applyFill="1" applyBorder="1" applyAlignment="1" applyProtection="1">
      <alignment horizontal="center" vertical="center" wrapText="1"/>
      <protection locked="0"/>
    </xf>
    <xf numFmtId="173" fontId="11" fillId="13" borderId="4" xfId="0" applyNumberFormat="1" applyFont="1" applyFill="1" applyBorder="1" applyAlignment="1" applyProtection="1">
      <alignment horizontal="center" vertical="center" wrapText="1"/>
      <protection locked="0"/>
    </xf>
    <xf numFmtId="173" fontId="11" fillId="13" borderId="5"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left" vertical="center" wrapText="1"/>
      <protection locked="0"/>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10" fontId="15" fillId="0" borderId="3" xfId="32" applyNumberFormat="1" applyFont="1" applyFill="1" applyBorder="1" applyAlignment="1">
      <alignment horizontal="center" vertical="center" wrapText="1"/>
    </xf>
    <xf numFmtId="10" fontId="15" fillId="0" borderId="5" xfId="32" applyNumberFormat="1" applyFont="1" applyFill="1" applyBorder="1" applyAlignment="1">
      <alignment horizontal="center" vertical="center" wrapText="1"/>
    </xf>
    <xf numFmtId="9" fontId="15" fillId="0" borderId="3" xfId="32" applyFont="1" applyFill="1" applyBorder="1" applyAlignment="1">
      <alignment horizontal="center" vertical="center" wrapText="1"/>
    </xf>
    <xf numFmtId="9" fontId="15" fillId="0" borderId="5" xfId="32" applyFont="1" applyFill="1" applyBorder="1" applyAlignment="1">
      <alignment horizontal="center" vertical="center" wrapText="1"/>
    </xf>
    <xf numFmtId="0" fontId="11" fillId="0" borderId="3"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3" borderId="3"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9" fontId="11" fillId="0" borderId="3" xfId="32" applyNumberFormat="1" applyFont="1" applyFill="1" applyBorder="1" applyAlignment="1" applyProtection="1">
      <alignment horizontal="center" vertical="center" wrapText="1"/>
      <protection locked="0"/>
    </xf>
    <xf numFmtId="9" fontId="11" fillId="0" borderId="5" xfId="32" applyNumberFormat="1" applyFont="1" applyFill="1" applyBorder="1" applyAlignment="1" applyProtection="1">
      <alignment horizontal="center" vertical="center" wrapText="1"/>
      <protection locked="0"/>
    </xf>
    <xf numFmtId="172" fontId="10" fillId="9" borderId="3" xfId="0" applyNumberFormat="1" applyFont="1" applyFill="1" applyBorder="1" applyAlignment="1" applyProtection="1">
      <alignment horizontal="right" vertical="center" wrapText="1"/>
      <protection locked="0"/>
    </xf>
    <xf numFmtId="172" fontId="10" fillId="9" borderId="4" xfId="0" applyNumberFormat="1" applyFont="1" applyFill="1" applyBorder="1" applyAlignment="1" applyProtection="1">
      <alignment horizontal="right" vertical="center" wrapText="1"/>
      <protection locked="0"/>
    </xf>
    <xf numFmtId="172" fontId="10" fillId="9" borderId="5" xfId="0" applyNumberFormat="1" applyFont="1" applyFill="1" applyBorder="1" applyAlignment="1" applyProtection="1">
      <alignment horizontal="right" vertical="center" wrapText="1"/>
      <protection locked="0"/>
    </xf>
    <xf numFmtId="0" fontId="10" fillId="0" borderId="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172" fontId="10" fillId="6" borderId="3" xfId="0" applyNumberFormat="1" applyFont="1" applyFill="1" applyBorder="1" applyAlignment="1" applyProtection="1">
      <alignment horizontal="right" vertical="center" wrapText="1"/>
      <protection locked="0"/>
    </xf>
    <xf numFmtId="172" fontId="10" fillId="6" borderId="4" xfId="0" applyNumberFormat="1" applyFont="1" applyFill="1" applyBorder="1" applyAlignment="1" applyProtection="1">
      <alignment horizontal="right" vertical="center" wrapText="1"/>
      <protection locked="0"/>
    </xf>
    <xf numFmtId="172" fontId="10" fillId="6" borderId="5" xfId="0" applyNumberFormat="1" applyFont="1" applyFill="1" applyBorder="1" applyAlignment="1" applyProtection="1">
      <alignment horizontal="right" vertical="center" wrapText="1"/>
      <protection locked="0"/>
    </xf>
    <xf numFmtId="172" fontId="10" fillId="14" borderId="3" xfId="0" applyNumberFormat="1" applyFont="1" applyFill="1" applyBorder="1" applyAlignment="1" applyProtection="1">
      <alignment horizontal="center" vertical="center" wrapText="1"/>
      <protection locked="0"/>
    </xf>
    <xf numFmtId="172" fontId="10" fillId="14" borderId="4" xfId="0" applyNumberFormat="1" applyFont="1" applyFill="1" applyBorder="1" applyAlignment="1" applyProtection="1">
      <alignment horizontal="center" vertical="center" wrapText="1"/>
      <protection locked="0"/>
    </xf>
    <xf numFmtId="172" fontId="10" fillId="14" borderId="5" xfId="0" applyNumberFormat="1" applyFont="1" applyFill="1" applyBorder="1" applyAlignment="1" applyProtection="1">
      <alignment horizontal="center" vertical="center" wrapText="1"/>
      <protection locked="0"/>
    </xf>
    <xf numFmtId="172" fontId="10" fillId="11" borderId="3" xfId="0" applyNumberFormat="1" applyFont="1" applyFill="1" applyBorder="1" applyAlignment="1" applyProtection="1">
      <alignment horizontal="right" vertical="center" wrapText="1"/>
      <protection locked="0"/>
    </xf>
    <xf numFmtId="172" fontId="10" fillId="11" borderId="4" xfId="0" applyNumberFormat="1" applyFont="1" applyFill="1" applyBorder="1" applyAlignment="1" applyProtection="1">
      <alignment horizontal="right" vertical="center" wrapText="1"/>
      <protection locked="0"/>
    </xf>
    <xf numFmtId="172" fontId="10" fillId="11" borderId="5" xfId="0" applyNumberFormat="1" applyFont="1" applyFill="1" applyBorder="1" applyAlignment="1" applyProtection="1">
      <alignment horizontal="right" vertical="center" wrapText="1"/>
      <protection locked="0"/>
    </xf>
    <xf numFmtId="10" fontId="11" fillId="0" borderId="3" xfId="32" applyNumberFormat="1" applyFont="1" applyFill="1" applyBorder="1" applyAlignment="1" applyProtection="1">
      <alignment horizontal="center" vertical="center" wrapText="1"/>
      <protection locked="0"/>
    </xf>
    <xf numFmtId="10" fontId="11" fillId="0" borderId="4" xfId="32" applyNumberFormat="1" applyFont="1" applyFill="1" applyBorder="1" applyAlignment="1" applyProtection="1">
      <alignment horizontal="center" vertical="center" wrapText="1"/>
      <protection locked="0"/>
    </xf>
    <xf numFmtId="10" fontId="11" fillId="0" borderId="5" xfId="32" applyNumberFormat="1" applyFont="1" applyFill="1" applyBorder="1" applyAlignment="1" applyProtection="1">
      <alignment horizontal="center" vertical="center" wrapText="1"/>
      <protection locked="0"/>
    </xf>
    <xf numFmtId="172" fontId="10" fillId="7" borderId="3" xfId="0" applyNumberFormat="1" applyFont="1" applyFill="1" applyBorder="1" applyAlignment="1" applyProtection="1">
      <alignment horizontal="right" vertical="center" wrapText="1"/>
      <protection locked="0"/>
    </xf>
    <xf numFmtId="172" fontId="10" fillId="7" borderId="4" xfId="0" applyNumberFormat="1" applyFont="1" applyFill="1" applyBorder="1" applyAlignment="1" applyProtection="1">
      <alignment horizontal="right" vertical="center" wrapText="1"/>
      <protection locked="0"/>
    </xf>
    <xf numFmtId="172" fontId="10" fillId="7" borderId="5" xfId="0" applyNumberFormat="1" applyFont="1" applyFill="1" applyBorder="1" applyAlignment="1" applyProtection="1">
      <alignment horizontal="right" vertical="center" wrapText="1"/>
      <protection locked="0"/>
    </xf>
    <xf numFmtId="174" fontId="11" fillId="0" borderId="3" xfId="31" applyNumberFormat="1" applyFont="1" applyFill="1" applyBorder="1" applyAlignment="1" applyProtection="1">
      <alignment horizontal="center" vertical="center" wrapText="1"/>
      <protection locked="0"/>
    </xf>
    <xf numFmtId="174" fontId="11" fillId="0" borderId="4" xfId="31" applyNumberFormat="1" applyFont="1" applyFill="1" applyBorder="1" applyAlignment="1" applyProtection="1">
      <alignment horizontal="center" vertical="center" wrapText="1"/>
      <protection locked="0"/>
    </xf>
    <xf numFmtId="174" fontId="11" fillId="0" borderId="5" xfId="31" applyNumberFormat="1" applyFont="1"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 fillId="9" borderId="4" xfId="0" applyFont="1" applyFill="1" applyBorder="1" applyAlignment="1" applyProtection="1">
      <alignment horizontal="center" vertical="center" wrapText="1"/>
      <protection locked="0"/>
    </xf>
    <xf numFmtId="0" fontId="4" fillId="9" borderId="5" xfId="0" applyFont="1" applyFill="1" applyBorder="1" applyAlignment="1" applyProtection="1">
      <alignment horizontal="center" vertical="center" wrapText="1"/>
      <protection locked="0"/>
    </xf>
    <xf numFmtId="1" fontId="18" fillId="15" borderId="3" xfId="0" applyNumberFormat="1" applyFont="1" applyFill="1" applyBorder="1" applyAlignment="1">
      <alignment horizontal="center" vertical="center" wrapText="1" readingOrder="1"/>
    </xf>
    <xf numFmtId="1" fontId="18" fillId="15" borderId="5" xfId="0" applyNumberFormat="1" applyFont="1" applyFill="1" applyBorder="1" applyAlignment="1">
      <alignment horizontal="center" vertical="center" wrapText="1" readingOrder="1"/>
    </xf>
    <xf numFmtId="0" fontId="19" fillId="0" borderId="3" xfId="0" applyFont="1" applyBorder="1" applyAlignment="1" quotePrefix="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168" fontId="11" fillId="0" borderId="3" xfId="27" applyNumberFormat="1" applyFont="1" applyFill="1" applyBorder="1" applyAlignment="1" applyProtection="1">
      <alignment horizontal="center" vertical="center" wrapText="1"/>
      <protection locked="0"/>
    </xf>
    <xf numFmtId="168" fontId="11" fillId="0" borderId="4" xfId="27" applyNumberFormat="1" applyFont="1" applyFill="1" applyBorder="1" applyAlignment="1" applyProtection="1">
      <alignment horizontal="center" vertical="center" wrapText="1"/>
      <protection locked="0"/>
    </xf>
    <xf numFmtId="168" fontId="11" fillId="0" borderId="5" xfId="27" applyNumberFormat="1" applyFont="1" applyFill="1" applyBorder="1" applyAlignment="1" applyProtection="1">
      <alignment horizontal="center" vertical="center" wrapText="1"/>
      <protection locked="0"/>
    </xf>
    <xf numFmtId="0" fontId="11" fillId="0" borderId="3" xfId="27" applyFont="1" applyFill="1" applyBorder="1" applyAlignment="1" applyProtection="1">
      <alignment horizontal="center" vertical="center" wrapText="1"/>
      <protection locked="0"/>
    </xf>
    <xf numFmtId="0" fontId="11" fillId="0" borderId="4" xfId="27" applyFont="1" applyFill="1" applyBorder="1" applyAlignment="1" applyProtection="1">
      <alignment horizontal="center" vertical="center" wrapText="1"/>
      <protection locked="0"/>
    </xf>
    <xf numFmtId="0" fontId="11" fillId="0" borderId="5" xfId="27" applyFont="1" applyFill="1" applyBorder="1" applyAlignment="1" applyProtection="1">
      <alignment horizontal="center" vertical="center" wrapText="1"/>
      <protection locked="0"/>
    </xf>
    <xf numFmtId="9" fontId="11" fillId="0" borderId="4" xfId="32" applyNumberFormat="1" applyFont="1" applyFill="1" applyBorder="1" applyAlignment="1" applyProtection="1">
      <alignment horizontal="center" vertical="center" wrapText="1"/>
      <protection locked="0"/>
    </xf>
    <xf numFmtId="169" fontId="11" fillId="0" borderId="4" xfId="32" applyNumberFormat="1" applyFont="1" applyFill="1" applyBorder="1" applyAlignment="1" applyProtection="1">
      <alignment horizontal="center" vertical="center" wrapText="1"/>
      <protection locked="0"/>
    </xf>
    <xf numFmtId="0" fontId="3" fillId="16" borderId="3" xfId="0" applyFont="1" applyFill="1" applyBorder="1" applyAlignment="1" applyProtection="1">
      <alignment horizontal="center" vertical="center" wrapText="1"/>
      <protection locked="0"/>
    </xf>
    <xf numFmtId="0" fontId="3" fillId="16" borderId="5" xfId="0" applyFont="1" applyFill="1" applyBorder="1" applyAlignment="1" applyProtection="1">
      <alignment horizontal="center" vertical="center" wrapText="1"/>
      <protection locked="0"/>
    </xf>
    <xf numFmtId="0" fontId="4" fillId="17" borderId="7" xfId="0" applyFont="1" applyFill="1" applyBorder="1" applyAlignment="1" applyProtection="1">
      <alignment horizontal="center" vertical="center" wrapText="1"/>
      <protection locked="0"/>
    </xf>
    <xf numFmtId="0" fontId="4" fillId="17" borderId="8" xfId="0" applyFont="1" applyFill="1" applyBorder="1" applyAlignment="1" applyProtection="1">
      <alignment horizontal="center" vertical="center" wrapText="1"/>
      <protection locked="0"/>
    </xf>
    <xf numFmtId="1" fontId="5" fillId="15" borderId="3" xfId="0" applyNumberFormat="1" applyFont="1" applyFill="1" applyBorder="1" applyAlignment="1">
      <alignment horizontal="center" vertical="center" wrapText="1" readingOrder="1"/>
    </xf>
    <xf numFmtId="1" fontId="5" fillId="15" borderId="5" xfId="0" applyNumberFormat="1" applyFont="1" applyFill="1" applyBorder="1" applyAlignment="1">
      <alignment horizontal="center" vertical="center" wrapText="1" readingOrder="1"/>
    </xf>
    <xf numFmtId="9" fontId="15" fillId="0" borderId="4" xfId="32" applyFont="1" applyFill="1" applyBorder="1" applyAlignment="1">
      <alignment horizontal="center" vertical="center" wrapText="1"/>
    </xf>
    <xf numFmtId="0" fontId="15" fillId="0" borderId="4" xfId="0" applyFont="1" applyFill="1" applyBorder="1" applyAlignment="1">
      <alignment horizontal="center" vertical="center" wrapText="1"/>
    </xf>
    <xf numFmtId="10" fontId="15" fillId="0" borderId="4" xfId="32" applyNumberFormat="1" applyFont="1" applyFill="1" applyBorder="1" applyAlignment="1">
      <alignment horizontal="center" vertical="center" wrapText="1"/>
    </xf>
    <xf numFmtId="0" fontId="11" fillId="0" borderId="4" xfId="0" applyFont="1" applyFill="1" applyBorder="1" applyAlignment="1" applyProtection="1">
      <alignment horizontal="center" vertical="center"/>
      <protection locked="0"/>
    </xf>
    <xf numFmtId="9" fontId="11" fillId="0" borderId="3" xfId="32" applyFont="1" applyFill="1" applyBorder="1" applyAlignment="1" applyProtection="1">
      <alignment horizontal="center" vertical="center" wrapText="1"/>
      <protection locked="0"/>
    </xf>
    <xf numFmtId="9" fontId="11" fillId="0" borderId="4" xfId="32" applyFont="1" applyFill="1" applyBorder="1" applyAlignment="1" applyProtection="1">
      <alignment horizontal="center" vertical="center" wrapText="1"/>
      <protection locked="0"/>
    </xf>
    <xf numFmtId="9" fontId="11" fillId="0" borderId="5" xfId="32" applyFont="1" applyFill="1" applyBorder="1" applyAlignment="1" applyProtection="1">
      <alignment horizontal="center" vertical="center" wrapText="1"/>
      <protection locked="0"/>
    </xf>
    <xf numFmtId="0" fontId="4" fillId="17" borderId="3" xfId="0" applyFont="1" applyFill="1" applyBorder="1" applyAlignment="1" applyProtection="1">
      <alignment horizontal="center" vertical="center" wrapText="1"/>
      <protection locked="0"/>
    </xf>
    <xf numFmtId="0" fontId="4" fillId="17" borderId="5" xfId="0" applyFont="1" applyFill="1" applyBorder="1" applyAlignment="1" applyProtection="1">
      <alignment horizontal="center" vertical="center" wrapText="1"/>
      <protection locked="0"/>
    </xf>
    <xf numFmtId="0" fontId="4" fillId="18" borderId="9" xfId="0" applyFont="1" applyFill="1" applyBorder="1" applyAlignment="1" applyProtection="1">
      <alignment horizontal="center" vertical="center" wrapText="1"/>
      <protection locked="0"/>
    </xf>
    <xf numFmtId="0" fontId="4" fillId="19" borderId="9" xfId="0" applyFont="1" applyFill="1" applyBorder="1" applyAlignment="1" applyProtection="1">
      <alignment horizontal="center" vertical="center" wrapText="1"/>
      <protection locked="0"/>
    </xf>
    <xf numFmtId="0" fontId="4" fillId="19" borderId="10"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4" fillId="10" borderId="9" xfId="0" applyFont="1" applyFill="1" applyBorder="1" applyAlignment="1" applyProtection="1">
      <alignment horizontal="center" vertical="center" wrapText="1"/>
      <protection locked="0"/>
    </xf>
    <xf numFmtId="0" fontId="4" fillId="10"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9" borderId="11" xfId="0" applyFont="1" applyFill="1" applyBorder="1" applyAlignment="1" applyProtection="1">
      <alignment horizontal="center" vertical="center" wrapText="1"/>
      <protection locked="0"/>
    </xf>
    <xf numFmtId="0" fontId="4" fillId="9" borderId="9"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3" fillId="16" borderId="7" xfId="0" applyFont="1" applyFill="1" applyBorder="1" applyAlignment="1" applyProtection="1">
      <alignment horizontal="center" vertical="center" wrapText="1"/>
      <protection locked="0"/>
    </xf>
    <xf numFmtId="0" fontId="3" fillId="16" borderId="8" xfId="0" applyFont="1" applyFill="1" applyBorder="1" applyAlignment="1" applyProtection="1">
      <alignment horizontal="center" vertical="center" wrapText="1"/>
      <protection locked="0"/>
    </xf>
    <xf numFmtId="0" fontId="4" fillId="12" borderId="11" xfId="0" applyFont="1" applyFill="1" applyBorder="1" applyAlignment="1" applyProtection="1">
      <alignment horizontal="center" vertical="center" wrapText="1"/>
      <protection locked="0"/>
    </xf>
    <xf numFmtId="0" fontId="4" fillId="12" borderId="9"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17" fillId="9" borderId="3"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6" fillId="0" borderId="7" xfId="38" applyFont="1" applyBorder="1" applyAlignment="1">
      <alignment horizontal="center" wrapText="1"/>
      <protection/>
    </xf>
    <xf numFmtId="0" fontId="16" fillId="0" borderId="13" xfId="38" applyFont="1" applyBorder="1" applyAlignment="1">
      <alignment horizontal="center" wrapText="1"/>
      <protection/>
    </xf>
    <xf numFmtId="0" fontId="16" fillId="0" borderId="14" xfId="38" applyFont="1" applyBorder="1" applyAlignment="1">
      <alignment horizontal="center" wrapText="1"/>
      <protection/>
    </xf>
    <xf numFmtId="0" fontId="16" fillId="0" borderId="15" xfId="38" applyFont="1" applyBorder="1" applyAlignment="1">
      <alignment horizontal="center" wrapText="1"/>
      <protection/>
    </xf>
    <xf numFmtId="0" fontId="16" fillId="0" borderId="8" xfId="38" applyFont="1" applyBorder="1" applyAlignment="1">
      <alignment horizontal="center" wrapText="1"/>
      <protection/>
    </xf>
    <xf numFmtId="0" fontId="16" fillId="0" borderId="6" xfId="38" applyFont="1" applyBorder="1" applyAlignment="1">
      <alignment horizontal="center" wrapText="1"/>
      <protection/>
    </xf>
    <xf numFmtId="0" fontId="13" fillId="0" borderId="2" xfId="38" applyFont="1" applyBorder="1" applyAlignment="1">
      <alignment horizontal="left" vertical="center" wrapText="1"/>
      <protection/>
    </xf>
    <xf numFmtId="0" fontId="13" fillId="0" borderId="0" xfId="38" applyFont="1" applyBorder="1" applyAlignment="1">
      <alignment horizontal="left" vertical="center" wrapText="1"/>
      <protection/>
    </xf>
    <xf numFmtId="0" fontId="14" fillId="0" borderId="15" xfId="38" applyFont="1" applyFill="1" applyBorder="1" applyAlignment="1">
      <alignment horizontal="center" vertical="center" wrapText="1"/>
      <protection/>
    </xf>
    <xf numFmtId="0" fontId="14" fillId="0" borderId="4" xfId="38" applyFont="1" applyFill="1" applyBorder="1" applyAlignment="1">
      <alignment horizontal="center" vertical="center" wrapText="1"/>
      <protection/>
    </xf>
    <xf numFmtId="0" fontId="14" fillId="0" borderId="15" xfId="38" applyFont="1" applyFill="1" applyBorder="1" applyAlignment="1">
      <alignment horizontal="center" vertical="center"/>
      <protection/>
    </xf>
    <xf numFmtId="0" fontId="14" fillId="0" borderId="4" xfId="38" applyFont="1" applyFill="1" applyBorder="1" applyAlignment="1">
      <alignment horizontal="center" vertical="center"/>
      <protection/>
    </xf>
    <xf numFmtId="0" fontId="4" fillId="9" borderId="3" xfId="27" applyFont="1" applyFill="1" applyBorder="1" applyAlignment="1" applyProtection="1">
      <alignment horizontal="center" vertical="center" wrapText="1"/>
      <protection locked="0"/>
    </xf>
    <xf numFmtId="0" fontId="4" fillId="9" borderId="5" xfId="27" applyFont="1" applyFill="1" applyBorder="1" applyAlignment="1" applyProtection="1">
      <alignment horizontal="center" vertical="center" wrapText="1"/>
      <protection locked="0"/>
    </xf>
    <xf numFmtId="168" fontId="4" fillId="9" borderId="3" xfId="27" applyNumberFormat="1" applyFont="1" applyFill="1" applyBorder="1" applyAlignment="1" applyProtection="1">
      <alignment horizontal="center" vertical="center" wrapText="1"/>
      <protection locked="0"/>
    </xf>
    <xf numFmtId="168" fontId="4" fillId="9" borderId="5" xfId="27" applyNumberFormat="1" applyFont="1" applyFill="1" applyBorder="1" applyAlignment="1" applyProtection="1">
      <alignment horizontal="center" vertical="center" wrapText="1"/>
      <protection locked="0"/>
    </xf>
    <xf numFmtId="9" fontId="4" fillId="9" borderId="3" xfId="32" applyNumberFormat="1" applyFont="1" applyFill="1" applyBorder="1" applyAlignment="1" applyProtection="1">
      <alignment horizontal="center" vertical="center" wrapText="1"/>
      <protection locked="0"/>
    </xf>
    <xf numFmtId="9" fontId="4" fillId="9" borderId="5" xfId="32" applyNumberFormat="1"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9" borderId="14"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14" fillId="0" borderId="11" xfId="38" applyFont="1" applyFill="1" applyBorder="1" applyAlignment="1">
      <alignment horizontal="center" vertical="center"/>
      <protection/>
    </xf>
    <xf numFmtId="0" fontId="14" fillId="0" borderId="9" xfId="38" applyFont="1" applyFill="1" applyBorder="1" applyAlignment="1">
      <alignment horizontal="center" vertical="center"/>
      <protection/>
    </xf>
    <xf numFmtId="0" fontId="14" fillId="0" borderId="10" xfId="38" applyFont="1" applyFill="1" applyBorder="1" applyAlignment="1">
      <alignment horizontal="center" vertical="center"/>
      <protection/>
    </xf>
    <xf numFmtId="0" fontId="14" fillId="0" borderId="11" xfId="38" applyFont="1" applyFill="1" applyBorder="1" applyAlignment="1">
      <alignment horizontal="center" vertical="center" wrapText="1"/>
      <protection/>
    </xf>
    <xf numFmtId="0" fontId="14" fillId="0" borderId="9" xfId="38" applyFont="1" applyFill="1" applyBorder="1" applyAlignment="1">
      <alignment horizontal="center" vertical="center" wrapText="1"/>
      <protection/>
    </xf>
    <xf numFmtId="0" fontId="14" fillId="0" borderId="10" xfId="38" applyFont="1" applyFill="1" applyBorder="1" applyAlignment="1">
      <alignment horizontal="center" vertical="center" wrapText="1"/>
      <protection/>
    </xf>
    <xf numFmtId="0" fontId="10" fillId="3" borderId="11"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4" fillId="9" borderId="11" xfId="27" applyFont="1" applyFill="1" applyBorder="1" applyAlignment="1" applyProtection="1">
      <alignment horizontal="center" vertical="center"/>
      <protection locked="0"/>
    </xf>
    <xf numFmtId="0" fontId="4" fillId="9" borderId="9" xfId="27" applyFont="1" applyFill="1" applyBorder="1" applyAlignment="1" applyProtection="1">
      <alignment horizontal="center" vertical="center"/>
      <protection locked="0"/>
    </xf>
    <xf numFmtId="0" fontId="4" fillId="9" borderId="10" xfId="27" applyFont="1" applyFill="1" applyBorder="1" applyAlignment="1" applyProtection="1">
      <alignment horizontal="center" vertical="center"/>
      <protection locked="0"/>
    </xf>
    <xf numFmtId="9" fontId="4" fillId="9" borderId="3" xfId="32" applyFont="1" applyFill="1" applyBorder="1" applyAlignment="1" applyProtection="1">
      <alignment horizontal="center" vertical="center"/>
      <protection locked="0"/>
    </xf>
    <xf numFmtId="9" fontId="4" fillId="9" borderId="4" xfId="32" applyFont="1" applyFill="1" applyBorder="1" applyAlignment="1" applyProtection="1">
      <alignment horizontal="center" vertical="center"/>
      <protection locked="0"/>
    </xf>
    <xf numFmtId="9" fontId="4" fillId="9" borderId="5" xfId="32" applyFont="1" applyFill="1" applyBorder="1" applyAlignment="1" applyProtection="1">
      <alignment horizontal="center" vertical="center"/>
      <protection locked="0"/>
    </xf>
    <xf numFmtId="9" fontId="4" fillId="9" borderId="7" xfId="0" applyNumberFormat="1" applyFont="1" applyFill="1" applyBorder="1" applyAlignment="1" applyProtection="1">
      <alignment horizontal="center" vertical="center" wrapText="1"/>
      <protection locked="0"/>
    </xf>
    <xf numFmtId="9" fontId="4" fillId="9" borderId="12" xfId="0" applyNumberFormat="1" applyFont="1" applyFill="1" applyBorder="1" applyAlignment="1" applyProtection="1">
      <alignment horizontal="center" vertical="center" wrapText="1"/>
      <protection locked="0"/>
    </xf>
    <xf numFmtId="9" fontId="4" fillId="9" borderId="13" xfId="0" applyNumberFormat="1" applyFont="1" applyFill="1" applyBorder="1" applyAlignment="1" applyProtection="1">
      <alignment horizontal="center" vertical="center" wrapText="1"/>
      <protection locked="0"/>
    </xf>
    <xf numFmtId="9" fontId="4" fillId="9" borderId="8" xfId="0" applyNumberFormat="1" applyFont="1" applyFill="1" applyBorder="1" applyAlignment="1" applyProtection="1">
      <alignment horizontal="center" vertical="center" wrapText="1"/>
      <protection locked="0"/>
    </xf>
    <xf numFmtId="9" fontId="4" fillId="9" borderId="16" xfId="0" applyNumberFormat="1" applyFont="1" applyFill="1" applyBorder="1" applyAlignment="1" applyProtection="1">
      <alignment horizontal="center" vertical="center" wrapText="1"/>
      <protection locked="0"/>
    </xf>
    <xf numFmtId="9" fontId="4" fillId="9" borderId="6" xfId="0" applyNumberFormat="1" applyFont="1" applyFill="1" applyBorder="1" applyAlignment="1" applyProtection="1">
      <alignment horizontal="center" vertical="center" wrapText="1"/>
      <protection locked="0"/>
    </xf>
    <xf numFmtId="0" fontId="14" fillId="0" borderId="7" xfId="38" applyFont="1" applyFill="1" applyBorder="1" applyAlignment="1">
      <alignment horizontal="center" vertical="center" wrapText="1"/>
      <protection/>
    </xf>
    <xf numFmtId="0" fontId="14" fillId="0" borderId="12" xfId="38" applyFont="1" applyFill="1" applyBorder="1" applyAlignment="1">
      <alignment horizontal="center" vertical="center" wrapText="1"/>
      <protection/>
    </xf>
    <xf numFmtId="0" fontId="14" fillId="0" borderId="13" xfId="38" applyFont="1" applyFill="1" applyBorder="1" applyAlignment="1">
      <alignment horizontal="center" vertical="center" wrapText="1"/>
      <protection/>
    </xf>
    <xf numFmtId="0" fontId="14" fillId="0" borderId="8" xfId="38" applyFont="1" applyFill="1" applyBorder="1" applyAlignment="1">
      <alignment horizontal="center" vertical="center" wrapText="1"/>
      <protection/>
    </xf>
    <xf numFmtId="0" fontId="14" fillId="0" borderId="16" xfId="38" applyFont="1" applyFill="1" applyBorder="1" applyAlignment="1">
      <alignment horizontal="center" vertical="center" wrapText="1"/>
      <protection/>
    </xf>
    <xf numFmtId="0" fontId="14" fillId="0" borderId="6" xfId="38" applyFont="1" applyFill="1" applyBorder="1" applyAlignment="1">
      <alignment horizontal="center" vertical="center" wrapText="1"/>
      <protection/>
    </xf>
    <xf numFmtId="0" fontId="17" fillId="4" borderId="2" xfId="0" applyFont="1" applyFill="1" applyBorder="1" applyAlignment="1">
      <alignment horizontal="center" vertical="center" wrapText="1"/>
    </xf>
    <xf numFmtId="0" fontId="4" fillId="17" borderId="11" xfId="0" applyFont="1" applyFill="1" applyBorder="1" applyAlignment="1" applyProtection="1">
      <alignment horizontal="center" vertical="center" wrapText="1"/>
      <protection locked="0"/>
    </xf>
    <xf numFmtId="0" fontId="4" fillId="17" borderId="9" xfId="0" applyFont="1" applyFill="1" applyBorder="1" applyAlignment="1" applyProtection="1">
      <alignment horizontal="center" vertical="center" wrapText="1"/>
      <protection locked="0"/>
    </xf>
    <xf numFmtId="174" fontId="10" fillId="0" borderId="3" xfId="0" applyNumberFormat="1" applyFont="1" applyFill="1" applyBorder="1" applyAlignment="1" applyProtection="1">
      <alignment horizontal="center" vertical="center" wrapText="1"/>
      <protection locked="0"/>
    </xf>
    <xf numFmtId="174" fontId="10" fillId="0" borderId="4" xfId="0" applyNumberFormat="1" applyFont="1" applyFill="1" applyBorder="1" applyAlignment="1" applyProtection="1">
      <alignment horizontal="center" vertical="center" wrapText="1"/>
      <protection locked="0"/>
    </xf>
    <xf numFmtId="174" fontId="10" fillId="0" borderId="5"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172" fontId="10" fillId="11" borderId="3" xfId="0" applyNumberFormat="1" applyFont="1" applyFill="1" applyBorder="1" applyAlignment="1" applyProtection="1">
      <alignment horizontal="center" vertical="center" wrapText="1"/>
      <protection locked="0"/>
    </xf>
    <xf numFmtId="172" fontId="10" fillId="11" borderId="4" xfId="0" applyNumberFormat="1" applyFont="1" applyFill="1" applyBorder="1" applyAlignment="1" applyProtection="1">
      <alignment horizontal="center" vertical="center" wrapText="1"/>
      <protection locked="0"/>
    </xf>
    <xf numFmtId="172" fontId="10" fillId="11" borderId="5" xfId="0" applyNumberFormat="1" applyFont="1" applyFill="1" applyBorder="1" applyAlignment="1" applyProtection="1">
      <alignment horizontal="center" vertical="center" wrapText="1"/>
      <protection locked="0"/>
    </xf>
    <xf numFmtId="172" fontId="10" fillId="9" borderId="3" xfId="0" applyNumberFormat="1" applyFont="1" applyFill="1" applyBorder="1" applyAlignment="1" applyProtection="1">
      <alignment horizontal="center" vertical="center" wrapText="1"/>
      <protection locked="0"/>
    </xf>
    <xf numFmtId="172" fontId="10" fillId="9" borderId="4" xfId="0" applyNumberFormat="1" applyFont="1" applyFill="1" applyBorder="1" applyAlignment="1" applyProtection="1">
      <alignment horizontal="center" vertical="center" wrapText="1"/>
      <protection locked="0"/>
    </xf>
    <xf numFmtId="172" fontId="10" fillId="9" borderId="5" xfId="0" applyNumberFormat="1" applyFont="1" applyFill="1" applyBorder="1" applyAlignment="1" applyProtection="1">
      <alignment horizontal="center" vertical="center" wrapText="1"/>
      <protection locked="0"/>
    </xf>
    <xf numFmtId="172" fontId="10" fillId="6" borderId="3" xfId="0" applyNumberFormat="1" applyFont="1" applyFill="1" applyBorder="1" applyAlignment="1" applyProtection="1">
      <alignment horizontal="center" vertical="center" wrapText="1"/>
      <protection locked="0"/>
    </xf>
    <xf numFmtId="172" fontId="10" fillId="6" borderId="4" xfId="0" applyNumberFormat="1" applyFont="1" applyFill="1" applyBorder="1" applyAlignment="1" applyProtection="1">
      <alignment horizontal="center" vertical="center" wrapText="1"/>
      <protection locked="0"/>
    </xf>
    <xf numFmtId="172" fontId="10" fillId="6" borderId="5" xfId="0" applyNumberFormat="1" applyFont="1" applyFill="1" applyBorder="1" applyAlignment="1" applyProtection="1">
      <alignment horizontal="center" vertical="center" wrapText="1"/>
      <protection locked="0"/>
    </xf>
    <xf numFmtId="172" fontId="10" fillId="7" borderId="3" xfId="0" applyNumberFormat="1" applyFont="1" applyFill="1" applyBorder="1" applyAlignment="1" applyProtection="1">
      <alignment horizontal="center" vertical="center" wrapText="1"/>
      <protection locked="0"/>
    </xf>
    <xf numFmtId="172" fontId="10" fillId="7" borderId="5" xfId="0" applyNumberFormat="1" applyFont="1" applyFill="1" applyBorder="1" applyAlignment="1" applyProtection="1">
      <alignment horizontal="center" vertical="center" wrapText="1"/>
      <protection locked="0"/>
    </xf>
  </cellXfs>
  <cellStyles count="26">
    <cellStyle name="Normal" xfId="0"/>
    <cellStyle name="Percent" xfId="15"/>
    <cellStyle name="Currency" xfId="16"/>
    <cellStyle name="Currency [0]" xfId="17"/>
    <cellStyle name="Comma" xfId="18"/>
    <cellStyle name="Comma [0]" xfId="19"/>
    <cellStyle name="KPT04" xfId="20"/>
    <cellStyle name="Normal 5" xfId="21"/>
    <cellStyle name="Normal 2" xfId="22"/>
    <cellStyle name="Normal 2 2" xfId="23"/>
    <cellStyle name="Nivel 1,2.3,5,6,9" xfId="24"/>
    <cellStyle name="Nivel 7" xfId="25"/>
    <cellStyle name="Normal 4" xfId="26"/>
    <cellStyle name="Normal 2 3" xfId="27"/>
    <cellStyle name="Normal 3" xfId="28"/>
    <cellStyle name="Normal 4 2" xfId="29"/>
    <cellStyle name="Normal 2 4" xfId="30"/>
    <cellStyle name="Moneda" xfId="31"/>
    <cellStyle name="Porcentaje" xfId="32"/>
    <cellStyle name="Millares 2" xfId="33"/>
    <cellStyle name="Moneda [0] 2" xfId="34"/>
    <cellStyle name="Hipervínculo 2" xfId="35"/>
    <cellStyle name="Moneda 2 2" xfId="36"/>
    <cellStyle name="Millares 2 2 2" xfId="37"/>
    <cellStyle name="Normal 3 3 2" xfId="38"/>
    <cellStyle name="Millares 3"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9525</xdr:rowOff>
    </xdr:from>
    <xdr:to>
      <xdr:col>0</xdr:col>
      <xdr:colOff>1685925</xdr:colOff>
      <xdr:row>4</xdr:row>
      <xdr:rowOff>9525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2400" y="238125"/>
          <a:ext cx="1533525" cy="733425"/>
        </a:xfrm>
        <a:prstGeom prst="rect">
          <a:avLst/>
        </a:prstGeom>
        <a:ln>
          <a:noFill/>
        </a:ln>
      </xdr:spPr>
    </xdr:pic>
    <xdr:clientData/>
  </xdr:twoCellAnchor>
  <xdr:oneCellAnchor>
    <xdr:from>
      <xdr:col>15</xdr:col>
      <xdr:colOff>0</xdr:colOff>
      <xdr:row>0</xdr:row>
      <xdr:rowOff>0</xdr:rowOff>
    </xdr:from>
    <xdr:ext cx="476250" cy="476250"/>
    <xdr:sp macro="" textlink="">
      <xdr:nvSpPr>
        <xdr:cNvPr id="6" name="AutoShape 20" descr="Eliminar"/>
        <xdr:cNvSpPr>
          <a:spLocks noChangeAspect="1" noChangeArrowheads="1"/>
        </xdr:cNvSpPr>
      </xdr:nvSpPr>
      <xdr:spPr bwMode="auto">
        <a:xfrm>
          <a:off x="22545675" y="0"/>
          <a:ext cx="476250" cy="4762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476250" cy="819150"/>
    <xdr:sp macro="" textlink="">
      <xdr:nvSpPr>
        <xdr:cNvPr id="625" name="AutoShape 7" descr="Eliminar"/>
        <xdr:cNvSpPr>
          <a:spLocks noChangeAspect="1" noChangeArrowheads="1"/>
        </xdr:cNvSpPr>
      </xdr:nvSpPr>
      <xdr:spPr bwMode="auto">
        <a:xfrm>
          <a:off x="0" y="18669000"/>
          <a:ext cx="476250" cy="8191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1638300</xdr:colOff>
      <xdr:row>1</xdr:row>
      <xdr:rowOff>76200</xdr:rowOff>
    </xdr:from>
    <xdr:to>
      <xdr:col>1</xdr:col>
      <xdr:colOff>2514600</xdr:colOff>
      <xdr:row>4</xdr:row>
      <xdr:rowOff>238125</xdr:rowOff>
    </xdr:to>
    <xdr:pic>
      <xdr:nvPicPr>
        <xdr:cNvPr id="9" name="1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667125" y="304800"/>
          <a:ext cx="8763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0</xdr:rowOff>
    </xdr:from>
    <xdr:ext cx="476250" cy="476250"/>
    <xdr:sp macro="" textlink="">
      <xdr:nvSpPr>
        <xdr:cNvPr id="10" name="AutoShape 20" descr="Eliminar"/>
        <xdr:cNvSpPr>
          <a:spLocks noChangeAspect="1" noChangeArrowheads="1"/>
        </xdr:cNvSpPr>
      </xdr:nvSpPr>
      <xdr:spPr bwMode="auto">
        <a:xfrm>
          <a:off x="6048375" y="0"/>
          <a:ext cx="476250" cy="4762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la047\Downloads\Users\Usuario\Desktop\PLAN_INVERSIONES_2_P.D.xlsx(VERSION_ANTONIO%2021%20Abri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21\PLAN%20DE%20ACCION\PLAN%20ACCION%20%202021%20FORMATO%20v1gobernac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5">
          <cell r="Z5">
            <v>127071249624</v>
          </cell>
        </row>
      </sheetData>
      <sheetData sheetId="7">
        <row r="29">
          <cell r="G29">
            <v>301227119205.598</v>
          </cell>
        </row>
      </sheetData>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DE ACCIÒN"/>
      <sheetName val="Hoja1"/>
      <sheetName val="Hoja2"/>
    </sheetNames>
    <sheetDataSet>
      <sheetData sheetId="0" refreshError="1"/>
      <sheetData sheetId="1">
        <row r="4">
          <cell r="A4" t="str">
            <v>1. EQUIDAD</v>
          </cell>
          <cell r="F4" t="str">
            <v>1. Tolima, tierra de inclusión y bienestar</v>
          </cell>
        </row>
        <row r="5">
          <cell r="A5" t="str">
            <v>2. COMPETITIVIDAD</v>
          </cell>
          <cell r="F5" t="str">
            <v>2. Tolima, tierra de oportunidades</v>
          </cell>
        </row>
        <row r="6">
          <cell r="A6" t="str">
            <v>3. GOBERNABILIDAD</v>
          </cell>
          <cell r="F6" t="str">
            <v>3. Tolima, Gobierno de paz, unidad y reconciliación</v>
          </cell>
        </row>
        <row r="7">
          <cell r="A7" t="str">
            <v>4. SOSTENIBILIDAD</v>
          </cell>
          <cell r="F7" t="str">
            <v>4. Tolima, Territorio de conciencia ambiental</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50"/>
  <sheetViews>
    <sheetView showGridLines="0" tabSelected="1" view="pageBreakPreview" zoomScale="68" zoomScaleSheetLayoutView="68" workbookViewId="0" topLeftCell="P11">
      <pane xSplit="1" ySplit="3" topLeftCell="Q14" activePane="bottomRight" state="frozen"/>
      <selection pane="topLeft" activeCell="P11" sqref="P1:P1048576"/>
      <selection pane="topRight" activeCell="T11" sqref="T11"/>
      <selection pane="bottomLeft" activeCell="P14" sqref="P14"/>
      <selection pane="bottomRight" activeCell="AN33" sqref="AN33"/>
    </sheetView>
  </sheetViews>
  <sheetFormatPr defaultColWidth="11.421875" defaultRowHeight="15"/>
  <cols>
    <col min="1" max="1" width="30.421875" style="27" customWidth="1"/>
    <col min="2" max="2" width="46.00390625" style="27" customWidth="1"/>
    <col min="3" max="3" width="14.28125" style="27" customWidth="1"/>
    <col min="4" max="4" width="12.8515625" style="27" customWidth="1"/>
    <col min="5" max="5" width="15.7109375" style="27" customWidth="1"/>
    <col min="6" max="6" width="15.28125" style="27" customWidth="1"/>
    <col min="7" max="7" width="17.8515625" style="27" customWidth="1"/>
    <col min="8" max="8" width="17.00390625" style="27" customWidth="1"/>
    <col min="9" max="9" width="15.7109375" style="27" customWidth="1"/>
    <col min="10" max="10" width="9.00390625" style="27" customWidth="1"/>
    <col min="11" max="11" width="36.00390625" style="28" customWidth="1"/>
    <col min="12" max="12" width="30.421875" style="28" customWidth="1"/>
    <col min="13" max="13" width="21.28125" style="28" customWidth="1"/>
    <col min="14" max="14" width="31.140625" style="27" customWidth="1"/>
    <col min="15" max="15" width="25.140625" style="27" customWidth="1"/>
    <col min="16" max="16" width="44.140625" style="27" customWidth="1"/>
    <col min="17" max="17" width="38.421875" style="27" customWidth="1"/>
    <col min="18" max="18" width="17.421875" style="27" customWidth="1"/>
    <col min="19" max="19" width="48.28125" style="27" customWidth="1"/>
    <col min="20" max="20" width="15.7109375" style="27" customWidth="1"/>
    <col min="21" max="21" width="16.8515625" style="30" customWidth="1"/>
    <col min="22" max="23" width="13.00390625" style="28" customWidth="1"/>
    <col min="24" max="24" width="21.28125" style="28" customWidth="1"/>
    <col min="25" max="27" width="18.57421875" style="28" customWidth="1"/>
    <col min="28" max="28" width="18.421875" style="28" customWidth="1"/>
    <col min="29" max="29" width="20.8515625" style="28" customWidth="1"/>
    <col min="30" max="30" width="13.421875" style="31" customWidth="1"/>
    <col min="31" max="31" width="22.57421875" style="32" customWidth="1"/>
    <col min="32" max="32" width="19.28125" style="32" customWidth="1"/>
    <col min="33" max="33" width="70.7109375" style="29" customWidth="1"/>
    <col min="34" max="34" width="15.421875" style="33" customWidth="1"/>
    <col min="35" max="35" width="13.140625" style="28" customWidth="1"/>
    <col min="36" max="36" width="8.140625" style="34" customWidth="1"/>
    <col min="37" max="37" width="9.421875" style="35" customWidth="1"/>
    <col min="38" max="38" width="9.8515625" style="35" customWidth="1"/>
    <col min="39" max="39" width="15.57421875" style="36" customWidth="1"/>
    <col min="40" max="40" width="22.00390625" style="34" customWidth="1"/>
    <col min="41" max="41" width="96.8515625" style="37" customWidth="1"/>
    <col min="42" max="42" width="26.57421875" style="38" customWidth="1"/>
    <col min="43" max="43" width="18.421875" style="38" customWidth="1"/>
    <col min="44" max="44" width="48.28125" style="37" customWidth="1"/>
    <col min="45" max="45" width="20.28125" style="37" customWidth="1"/>
    <col min="46" max="46" width="20.8515625" style="37" bestFit="1" customWidth="1"/>
    <col min="47" max="47" width="22.7109375" style="37" bestFit="1" customWidth="1"/>
    <col min="48" max="48" width="94.57421875" style="37" customWidth="1"/>
    <col min="49" max="49" width="27.140625" style="37" customWidth="1"/>
    <col min="50" max="50" width="36.57421875" style="37" customWidth="1"/>
    <col min="51" max="51" width="27.140625" style="37" hidden="1" customWidth="1"/>
    <col min="52" max="52" width="33.7109375" style="37" hidden="1" customWidth="1"/>
    <col min="53" max="54" width="20.140625" style="37" hidden="1" customWidth="1"/>
    <col min="55" max="55" width="15.140625" style="37" hidden="1" customWidth="1"/>
    <col min="56" max="56" width="17.00390625" style="37" hidden="1" customWidth="1"/>
    <col min="57" max="57" width="14.421875" style="37" hidden="1" customWidth="1"/>
    <col min="58" max="58" width="16.00390625" style="37" hidden="1" customWidth="1"/>
    <col min="59" max="59" width="20.140625" style="37" hidden="1" customWidth="1"/>
    <col min="60" max="60" width="16.8515625" style="37" hidden="1" customWidth="1"/>
    <col min="61" max="61" width="15.28125" style="37" hidden="1" customWidth="1"/>
    <col min="62" max="62" width="12.421875" style="37" hidden="1" customWidth="1"/>
    <col min="63" max="63" width="23.421875" style="37" hidden="1" customWidth="1"/>
    <col min="64" max="64" width="14.8515625" style="37" hidden="1" customWidth="1"/>
    <col min="65" max="65" width="27.00390625" style="37" hidden="1" customWidth="1"/>
    <col min="66" max="66" width="27.7109375" style="39" bestFit="1" customWidth="1"/>
    <col min="67" max="67" width="20.7109375" style="39" hidden="1" customWidth="1"/>
    <col min="68" max="68" width="19.00390625" style="39" hidden="1" customWidth="1"/>
    <col min="69" max="69" width="16.421875" style="39" hidden="1" customWidth="1"/>
    <col min="70" max="70" width="16.57421875" style="39" hidden="1" customWidth="1"/>
    <col min="71" max="71" width="15.7109375" style="39" hidden="1" customWidth="1"/>
    <col min="72" max="72" width="16.7109375" style="39" hidden="1" customWidth="1"/>
    <col min="73" max="73" width="19.57421875" style="39" hidden="1" customWidth="1"/>
    <col min="74" max="74" width="18.7109375" style="39" hidden="1" customWidth="1"/>
    <col min="75" max="75" width="13.7109375" style="39" hidden="1" customWidth="1"/>
    <col min="76" max="76" width="13.140625" style="39" hidden="1" customWidth="1"/>
    <col min="77" max="77" width="25.28125" style="39" bestFit="1" customWidth="1"/>
    <col min="78" max="78" width="24.7109375" style="39" bestFit="1" customWidth="1"/>
    <col min="79" max="79" width="26.28125" style="39" bestFit="1" customWidth="1"/>
    <col min="80" max="80" width="29.57421875" style="39" bestFit="1" customWidth="1"/>
    <col min="81" max="81" width="19.421875" style="39" hidden="1" customWidth="1"/>
    <col min="82" max="82" width="20.8515625" style="39" hidden="1" customWidth="1"/>
    <col min="83" max="83" width="16.57421875" style="39" hidden="1" customWidth="1"/>
    <col min="84" max="84" width="17.7109375" style="39" hidden="1" customWidth="1"/>
    <col min="85" max="85" width="17.57421875" style="39" hidden="1" customWidth="1"/>
    <col min="86" max="86" width="19.140625" style="39" hidden="1" customWidth="1"/>
    <col min="87" max="87" width="18.7109375" style="39" hidden="1" customWidth="1"/>
    <col min="88" max="88" width="16.8515625" style="39" hidden="1" customWidth="1"/>
    <col min="89" max="89" width="12.57421875" style="39" hidden="1" customWidth="1"/>
    <col min="90" max="90" width="12.8515625" style="39" hidden="1" customWidth="1"/>
    <col min="91" max="91" width="27.421875" style="39" customWidth="1"/>
    <col min="92" max="92" width="17.28125" style="39" customWidth="1"/>
    <col min="93" max="93" width="26.7109375" style="39" bestFit="1" customWidth="1"/>
    <col min="94" max="94" width="25.7109375" style="39" bestFit="1" customWidth="1"/>
    <col min="95" max="95" width="20.00390625" style="39" hidden="1" customWidth="1"/>
    <col min="96" max="96" width="19.00390625" style="39" hidden="1" customWidth="1"/>
    <col min="97" max="97" width="15.28125" style="39" hidden="1" customWidth="1"/>
    <col min="98" max="98" width="14.140625" style="39" hidden="1" customWidth="1"/>
    <col min="99" max="99" width="12.8515625" style="39" hidden="1" customWidth="1"/>
    <col min="100" max="100" width="15.140625" style="39" hidden="1" customWidth="1"/>
    <col min="101" max="101" width="15.57421875" style="39" hidden="1" customWidth="1"/>
    <col min="102" max="102" width="15.421875" style="39" hidden="1" customWidth="1"/>
    <col min="103" max="103" width="13.57421875" style="39" hidden="1" customWidth="1"/>
    <col min="104" max="104" width="12.57421875" style="39" hidden="1" customWidth="1"/>
    <col min="105" max="105" width="16.57421875" style="39" customWidth="1"/>
    <col min="106" max="106" width="25.28125" style="39" bestFit="1" customWidth="1"/>
    <col min="107" max="107" width="26.00390625" style="39" bestFit="1" customWidth="1"/>
    <col min="108" max="108" width="25.7109375" style="39" bestFit="1" customWidth="1"/>
    <col min="109" max="109" width="20.140625" style="39" hidden="1" customWidth="1"/>
    <col min="110" max="110" width="18.28125" style="39" hidden="1" customWidth="1"/>
    <col min="111" max="111" width="15.28125" style="39" hidden="1" customWidth="1"/>
    <col min="112" max="112" width="18.140625" style="39" hidden="1" customWidth="1"/>
    <col min="113" max="113" width="14.8515625" style="39" hidden="1" customWidth="1"/>
    <col min="114" max="114" width="18.140625" style="39" hidden="1" customWidth="1"/>
    <col min="115" max="115" width="20.00390625" style="39" hidden="1" customWidth="1"/>
    <col min="116" max="116" width="15.7109375" style="39" hidden="1" customWidth="1"/>
    <col min="117" max="117" width="13.7109375" style="39" hidden="1" customWidth="1"/>
    <col min="118" max="118" width="12.7109375" style="39" hidden="1" customWidth="1"/>
    <col min="119" max="119" width="15.421875" style="39" customWidth="1"/>
    <col min="120" max="120" width="24.7109375" style="39" bestFit="1" customWidth="1"/>
    <col min="121" max="121" width="26.00390625" style="39" bestFit="1" customWidth="1"/>
    <col min="122" max="122" width="25.7109375" style="39" bestFit="1" customWidth="1"/>
    <col min="123" max="123" width="20.8515625" style="39" hidden="1" customWidth="1"/>
    <col min="124" max="124" width="17.57421875" style="39" hidden="1" customWidth="1"/>
    <col min="125" max="125" width="15.8515625" style="39" hidden="1" customWidth="1"/>
    <col min="126" max="126" width="16.421875" style="39" hidden="1" customWidth="1"/>
    <col min="127" max="127" width="17.57421875" style="39" hidden="1" customWidth="1"/>
    <col min="128" max="128" width="19.140625" style="39" hidden="1" customWidth="1"/>
    <col min="129" max="129" width="19.421875" style="39" hidden="1" customWidth="1"/>
    <col min="130" max="130" width="17.7109375" style="39" hidden="1" customWidth="1"/>
    <col min="131" max="131" width="13.57421875" style="39" hidden="1" customWidth="1"/>
    <col min="132" max="132" width="12.00390625" style="39" hidden="1" customWidth="1"/>
    <col min="133" max="133" width="17.28125" style="39" customWidth="1"/>
    <col min="134" max="134" width="24.7109375" style="39" bestFit="1" customWidth="1"/>
    <col min="135" max="135" width="26.00390625" style="39" bestFit="1" customWidth="1"/>
    <col min="136" max="136" width="19.00390625" style="40" customWidth="1"/>
    <col min="137" max="137" width="44.28125" style="41" customWidth="1"/>
    <col min="138" max="138" width="37.57421875" style="38" customWidth="1"/>
    <col min="139" max="139" width="11.421875" style="2" customWidth="1"/>
    <col min="140" max="16384" width="11.421875" style="3" customWidth="1"/>
  </cols>
  <sheetData>
    <row r="1" spans="1:139" s="59" customFormat="1" ht="18" customHeight="1">
      <c r="A1" s="44"/>
      <c r="B1" s="44"/>
      <c r="C1" s="44"/>
      <c r="D1" s="44"/>
      <c r="E1" s="44"/>
      <c r="F1" s="44"/>
      <c r="G1" s="44"/>
      <c r="H1" s="44"/>
      <c r="I1" s="44"/>
      <c r="J1" s="44"/>
      <c r="K1" s="45"/>
      <c r="L1" s="45"/>
      <c r="M1" s="45"/>
      <c r="N1" s="44"/>
      <c r="O1" s="44"/>
      <c r="P1" s="44"/>
      <c r="Q1" s="44"/>
      <c r="R1" s="44"/>
      <c r="S1" s="44"/>
      <c r="T1" s="44"/>
      <c r="U1" s="47"/>
      <c r="V1" s="45"/>
      <c r="W1" s="45"/>
      <c r="X1" s="45"/>
      <c r="Y1" s="45"/>
      <c r="Z1" s="45"/>
      <c r="AA1" s="45"/>
      <c r="AB1" s="45"/>
      <c r="AC1" s="45"/>
      <c r="AD1" s="48"/>
      <c r="AE1" s="49"/>
      <c r="AF1" s="49"/>
      <c r="AG1" s="46"/>
      <c r="AH1" s="50"/>
      <c r="AI1" s="45"/>
      <c r="AJ1" s="51"/>
      <c r="AK1" s="52"/>
      <c r="AL1" s="52"/>
      <c r="AM1" s="53"/>
      <c r="AN1" s="51"/>
      <c r="AO1" s="54"/>
      <c r="AP1" s="55"/>
      <c r="AQ1" s="55"/>
      <c r="AR1" s="54"/>
      <c r="AS1" s="54"/>
      <c r="AT1" s="54"/>
      <c r="AU1" s="54"/>
      <c r="AV1" s="54"/>
      <c r="AW1" s="54"/>
      <c r="AX1" s="54"/>
      <c r="AY1" s="54"/>
      <c r="AZ1" s="54"/>
      <c r="BA1" s="54"/>
      <c r="BB1" s="54"/>
      <c r="BC1" s="54"/>
      <c r="BD1" s="54"/>
      <c r="BE1" s="54"/>
      <c r="BF1" s="54"/>
      <c r="BG1" s="54"/>
      <c r="BH1" s="54"/>
      <c r="BI1" s="54"/>
      <c r="BJ1" s="54"/>
      <c r="BK1" s="54"/>
      <c r="BL1" s="54"/>
      <c r="BM1" s="54"/>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56"/>
      <c r="EG1" s="57"/>
      <c r="EH1" s="55"/>
      <c r="EI1" s="58"/>
    </row>
    <row r="2" spans="1:139" s="59" customFormat="1" ht="19.5" customHeight="1">
      <c r="A2" s="44"/>
      <c r="B2" s="327" t="s">
        <v>104</v>
      </c>
      <c r="C2" s="328"/>
      <c r="D2" s="351" t="s">
        <v>105</v>
      </c>
      <c r="E2" s="352"/>
      <c r="F2" s="352"/>
      <c r="G2" s="352"/>
      <c r="H2" s="352"/>
      <c r="I2" s="352"/>
      <c r="J2" s="352"/>
      <c r="K2" s="353"/>
      <c r="L2" s="333" t="s">
        <v>69</v>
      </c>
      <c r="M2" s="333"/>
      <c r="N2" s="333"/>
      <c r="O2" s="333"/>
      <c r="P2" s="335"/>
      <c r="Q2" s="336"/>
      <c r="R2" s="336"/>
      <c r="S2" s="336"/>
      <c r="T2" s="336"/>
      <c r="U2" s="334"/>
      <c r="V2" s="334"/>
      <c r="W2" s="334"/>
      <c r="X2" s="334"/>
      <c r="Y2" s="334"/>
      <c r="Z2" s="334"/>
      <c r="AA2" s="334"/>
      <c r="AB2" s="334"/>
      <c r="AC2" s="45"/>
      <c r="AD2" s="48"/>
      <c r="AE2" s="49"/>
      <c r="AF2" s="49"/>
      <c r="AG2" s="46"/>
      <c r="AH2" s="50"/>
      <c r="AI2" s="45"/>
      <c r="AJ2" s="51"/>
      <c r="AK2" s="52"/>
      <c r="AL2" s="52"/>
      <c r="AM2" s="53"/>
      <c r="AN2" s="51"/>
      <c r="AO2" s="54"/>
      <c r="AP2" s="55"/>
      <c r="AQ2" s="55"/>
      <c r="AR2" s="54"/>
      <c r="AS2" s="54"/>
      <c r="AT2" s="54"/>
      <c r="AU2" s="54"/>
      <c r="AV2" s="54"/>
      <c r="AW2" s="54"/>
      <c r="AX2" s="54"/>
      <c r="AY2" s="54"/>
      <c r="AZ2" s="54"/>
      <c r="BA2" s="54"/>
      <c r="BB2" s="54"/>
      <c r="BC2" s="54"/>
      <c r="BD2" s="54"/>
      <c r="BE2" s="54"/>
      <c r="BF2" s="54"/>
      <c r="BG2" s="54"/>
      <c r="BH2" s="54"/>
      <c r="BI2" s="54"/>
      <c r="BJ2" s="54"/>
      <c r="BK2" s="54"/>
      <c r="BL2" s="54"/>
      <c r="BM2" s="54"/>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56"/>
      <c r="EG2" s="57"/>
      <c r="EH2" s="55"/>
      <c r="EI2" s="58"/>
    </row>
    <row r="3" spans="1:139" s="59" customFormat="1" ht="21.75" customHeight="1">
      <c r="A3" s="44"/>
      <c r="B3" s="329"/>
      <c r="C3" s="330"/>
      <c r="D3" s="348" t="s">
        <v>106</v>
      </c>
      <c r="E3" s="349"/>
      <c r="F3" s="349"/>
      <c r="G3" s="349"/>
      <c r="H3" s="349"/>
      <c r="I3" s="349"/>
      <c r="J3" s="349"/>
      <c r="K3" s="350"/>
      <c r="L3" s="333" t="s">
        <v>70</v>
      </c>
      <c r="M3" s="333"/>
      <c r="N3" s="333"/>
      <c r="O3" s="333"/>
      <c r="P3" s="337"/>
      <c r="Q3" s="338"/>
      <c r="R3" s="338"/>
      <c r="S3" s="338"/>
      <c r="T3" s="338"/>
      <c r="U3" s="334"/>
      <c r="V3" s="334"/>
      <c r="W3" s="334"/>
      <c r="X3" s="334"/>
      <c r="Y3" s="334"/>
      <c r="Z3" s="334"/>
      <c r="AA3" s="334"/>
      <c r="AB3" s="334"/>
      <c r="AC3" s="45"/>
      <c r="AD3" s="48"/>
      <c r="AE3" s="49"/>
      <c r="AF3" s="49"/>
      <c r="AG3" s="46"/>
      <c r="AH3" s="50"/>
      <c r="AI3" s="45"/>
      <c r="AJ3" s="51"/>
      <c r="AK3" s="52"/>
      <c r="AL3" s="52"/>
      <c r="AM3" s="53"/>
      <c r="AN3" s="51"/>
      <c r="AO3" s="54"/>
      <c r="AP3" s="55"/>
      <c r="AQ3" s="55"/>
      <c r="AR3" s="54"/>
      <c r="AS3" s="54"/>
      <c r="AT3" s="54"/>
      <c r="AU3" s="54"/>
      <c r="AV3" s="54"/>
      <c r="AW3" s="54"/>
      <c r="AX3" s="54"/>
      <c r="AY3" s="54"/>
      <c r="AZ3" s="54"/>
      <c r="BA3" s="54"/>
      <c r="BB3" s="54"/>
      <c r="BC3" s="54"/>
      <c r="BD3" s="54"/>
      <c r="BE3" s="54"/>
      <c r="BF3" s="54"/>
      <c r="BG3" s="54"/>
      <c r="BH3" s="54"/>
      <c r="BI3" s="54"/>
      <c r="BJ3" s="54"/>
      <c r="BK3" s="54"/>
      <c r="BL3" s="54"/>
      <c r="BM3" s="54"/>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56"/>
      <c r="EG3" s="57"/>
      <c r="EH3" s="55"/>
      <c r="EI3" s="58"/>
    </row>
    <row r="4" spans="1:139" s="59" customFormat="1" ht="16.5" customHeight="1">
      <c r="A4" s="44"/>
      <c r="B4" s="329"/>
      <c r="C4" s="330"/>
      <c r="D4" s="372" t="s">
        <v>107</v>
      </c>
      <c r="E4" s="373"/>
      <c r="F4" s="373"/>
      <c r="G4" s="373"/>
      <c r="H4" s="373"/>
      <c r="I4" s="373"/>
      <c r="J4" s="373"/>
      <c r="K4" s="374"/>
      <c r="L4" s="333" t="s">
        <v>71</v>
      </c>
      <c r="M4" s="333"/>
      <c r="N4" s="333"/>
      <c r="O4" s="333"/>
      <c r="P4" s="335"/>
      <c r="Q4" s="336"/>
      <c r="R4" s="336"/>
      <c r="S4" s="336"/>
      <c r="T4" s="336"/>
      <c r="U4" s="334"/>
      <c r="V4" s="334"/>
      <c r="W4" s="334"/>
      <c r="X4" s="334"/>
      <c r="Y4" s="334"/>
      <c r="Z4" s="334"/>
      <c r="AA4" s="334"/>
      <c r="AB4" s="334"/>
      <c r="AC4" s="45"/>
      <c r="AD4" s="48"/>
      <c r="AE4" s="49"/>
      <c r="AF4" s="49"/>
      <c r="AG4" s="46"/>
      <c r="AH4" s="50"/>
      <c r="AI4" s="45"/>
      <c r="AJ4" s="51"/>
      <c r="AK4" s="52"/>
      <c r="AL4" s="52"/>
      <c r="AM4" s="53"/>
      <c r="AN4" s="51"/>
      <c r="AO4" s="54"/>
      <c r="AP4" s="55"/>
      <c r="AQ4" s="55"/>
      <c r="AR4" s="54"/>
      <c r="AS4" s="54"/>
      <c r="AT4" s="54"/>
      <c r="AU4" s="54"/>
      <c r="AV4" s="54"/>
      <c r="AW4" s="54"/>
      <c r="AX4" s="54"/>
      <c r="AY4" s="54"/>
      <c r="AZ4" s="54"/>
      <c r="BA4" s="54"/>
      <c r="BB4" s="54"/>
      <c r="BC4" s="54"/>
      <c r="BD4" s="54"/>
      <c r="BE4" s="54"/>
      <c r="BF4" s="54"/>
      <c r="BG4" s="54"/>
      <c r="BH4" s="54"/>
      <c r="BI4" s="54"/>
      <c r="BJ4" s="54"/>
      <c r="BK4" s="54"/>
      <c r="BL4" s="54"/>
      <c r="BM4" s="54"/>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56"/>
      <c r="EG4" s="57"/>
      <c r="EH4" s="55"/>
      <c r="EI4" s="58"/>
    </row>
    <row r="5" spans="1:139" s="59" customFormat="1" ht="21.75" customHeight="1">
      <c r="A5" s="44"/>
      <c r="B5" s="329"/>
      <c r="C5" s="330"/>
      <c r="D5" s="375"/>
      <c r="E5" s="376"/>
      <c r="F5" s="376"/>
      <c r="G5" s="376"/>
      <c r="H5" s="376"/>
      <c r="I5" s="376"/>
      <c r="J5" s="376"/>
      <c r="K5" s="377"/>
      <c r="L5" s="333" t="s">
        <v>72</v>
      </c>
      <c r="M5" s="333"/>
      <c r="N5" s="333"/>
      <c r="O5" s="333"/>
      <c r="P5" s="335"/>
      <c r="Q5" s="336"/>
      <c r="R5" s="336"/>
      <c r="S5" s="336"/>
      <c r="T5" s="336"/>
      <c r="U5" s="334"/>
      <c r="V5" s="334"/>
      <c r="W5" s="334"/>
      <c r="X5" s="334"/>
      <c r="Y5" s="334"/>
      <c r="Z5" s="334"/>
      <c r="AA5" s="334"/>
      <c r="AB5" s="334"/>
      <c r="AC5" s="45"/>
      <c r="AD5" s="48"/>
      <c r="AE5" s="49"/>
      <c r="AF5" s="49"/>
      <c r="AG5" s="46"/>
      <c r="AH5" s="50"/>
      <c r="AI5" s="45"/>
      <c r="AJ5" s="51"/>
      <c r="AK5" s="52"/>
      <c r="AL5" s="52"/>
      <c r="AM5" s="53"/>
      <c r="AN5" s="51"/>
      <c r="AO5" s="54"/>
      <c r="AP5" s="55"/>
      <c r="AQ5" s="55"/>
      <c r="AR5" s="54"/>
      <c r="AS5" s="54"/>
      <c r="AT5" s="54"/>
      <c r="AU5" s="54"/>
      <c r="AV5" s="54"/>
      <c r="AW5" s="54"/>
      <c r="AX5" s="54"/>
      <c r="AY5" s="54"/>
      <c r="AZ5" s="54"/>
      <c r="BA5" s="54"/>
      <c r="BB5" s="54"/>
      <c r="BC5" s="54"/>
      <c r="BD5" s="54"/>
      <c r="BE5" s="54"/>
      <c r="BF5" s="54"/>
      <c r="BG5" s="54"/>
      <c r="BH5" s="54"/>
      <c r="BI5" s="54"/>
      <c r="BJ5" s="54"/>
      <c r="BK5" s="54"/>
      <c r="BL5" s="54"/>
      <c r="BM5" s="54"/>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56"/>
      <c r="EG5" s="57"/>
      <c r="EH5" s="55"/>
      <c r="EI5" s="58"/>
    </row>
    <row r="6" spans="1:139" s="59" customFormat="1" ht="22.5" customHeight="1">
      <c r="A6" s="44"/>
      <c r="B6" s="331"/>
      <c r="C6" s="332"/>
      <c r="D6" s="351" t="s">
        <v>108</v>
      </c>
      <c r="E6" s="352"/>
      <c r="F6" s="352"/>
      <c r="G6" s="352"/>
      <c r="H6" s="352"/>
      <c r="I6" s="352"/>
      <c r="J6" s="352"/>
      <c r="K6" s="353"/>
      <c r="L6" s="333" t="s">
        <v>73</v>
      </c>
      <c r="M6" s="333"/>
      <c r="N6" s="333"/>
      <c r="O6" s="333"/>
      <c r="P6" s="335"/>
      <c r="Q6" s="336"/>
      <c r="R6" s="336"/>
      <c r="S6" s="336"/>
      <c r="T6" s="336"/>
      <c r="U6" s="334"/>
      <c r="V6" s="334"/>
      <c r="W6" s="334"/>
      <c r="X6" s="334"/>
      <c r="Y6" s="334"/>
      <c r="Z6" s="334"/>
      <c r="AA6" s="334"/>
      <c r="AB6" s="334"/>
      <c r="AC6" s="45"/>
      <c r="AD6" s="48"/>
      <c r="AE6" s="49"/>
      <c r="AF6" s="49"/>
      <c r="AG6" s="46"/>
      <c r="AH6" s="50"/>
      <c r="AI6" s="45"/>
      <c r="AJ6" s="51"/>
      <c r="AK6" s="52"/>
      <c r="AL6" s="52"/>
      <c r="AM6" s="53"/>
      <c r="AN6" s="51"/>
      <c r="AO6" s="54"/>
      <c r="AP6" s="55"/>
      <c r="AQ6" s="55"/>
      <c r="AR6" s="54"/>
      <c r="AS6" s="54"/>
      <c r="AT6" s="54"/>
      <c r="AU6" s="54"/>
      <c r="AV6" s="54"/>
      <c r="AW6" s="54"/>
      <c r="AX6" s="54"/>
      <c r="AY6" s="54"/>
      <c r="AZ6" s="54"/>
      <c r="BA6" s="54"/>
      <c r="BB6" s="54"/>
      <c r="BC6" s="54"/>
      <c r="BD6" s="54"/>
      <c r="BE6" s="54"/>
      <c r="BF6" s="54"/>
      <c r="BG6" s="54"/>
      <c r="BH6" s="54"/>
      <c r="BI6" s="54"/>
      <c r="BJ6" s="54"/>
      <c r="BK6" s="54"/>
      <c r="BL6" s="54"/>
      <c r="BM6" s="54"/>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56"/>
      <c r="EG6" s="57"/>
      <c r="EH6" s="55"/>
      <c r="EI6" s="58"/>
    </row>
    <row r="7" spans="1:139" s="59" customFormat="1" ht="15">
      <c r="A7" s="44"/>
      <c r="B7" s="44"/>
      <c r="C7" s="44"/>
      <c r="D7" s="44"/>
      <c r="E7" s="44"/>
      <c r="F7" s="44"/>
      <c r="G7" s="44"/>
      <c r="H7" s="44"/>
      <c r="I7" s="44"/>
      <c r="J7" s="44"/>
      <c r="K7" s="45"/>
      <c r="L7" s="45"/>
      <c r="M7" s="45"/>
      <c r="N7" s="44"/>
      <c r="O7" s="44"/>
      <c r="P7" s="44"/>
      <c r="Q7" s="44"/>
      <c r="R7" s="44"/>
      <c r="S7" s="44"/>
      <c r="T7" s="44"/>
      <c r="U7" s="47"/>
      <c r="V7" s="45"/>
      <c r="W7" s="45"/>
      <c r="X7" s="45"/>
      <c r="Y7" s="45"/>
      <c r="Z7" s="45"/>
      <c r="AA7" s="45"/>
      <c r="AB7" s="45"/>
      <c r="AC7" s="45"/>
      <c r="AD7" s="48"/>
      <c r="AE7" s="49"/>
      <c r="AF7" s="49"/>
      <c r="AG7" s="46"/>
      <c r="AH7" s="50"/>
      <c r="AI7" s="45"/>
      <c r="AJ7" s="51"/>
      <c r="AK7" s="52"/>
      <c r="AL7" s="52"/>
      <c r="AM7" s="53"/>
      <c r="AN7" s="51"/>
      <c r="AO7" s="54"/>
      <c r="AP7" s="55"/>
      <c r="AQ7" s="55"/>
      <c r="AR7" s="54"/>
      <c r="AS7" s="54"/>
      <c r="AT7" s="54"/>
      <c r="AU7" s="54"/>
      <c r="AV7" s="54"/>
      <c r="AW7" s="54"/>
      <c r="AX7" s="54"/>
      <c r="AY7" s="54"/>
      <c r="AZ7" s="54"/>
      <c r="BA7" s="54"/>
      <c r="BB7" s="54"/>
      <c r="BC7" s="54"/>
      <c r="BD7" s="54"/>
      <c r="BE7" s="54"/>
      <c r="BF7" s="54"/>
      <c r="BG7" s="54"/>
      <c r="BH7" s="54"/>
      <c r="BI7" s="54"/>
      <c r="BJ7" s="54"/>
      <c r="BK7" s="54"/>
      <c r="BL7" s="54"/>
      <c r="BM7" s="54"/>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56"/>
      <c r="EG7" s="57"/>
      <c r="EH7" s="55"/>
      <c r="EI7" s="58"/>
    </row>
    <row r="9" spans="1:139" s="4" customFormat="1" ht="19.5" customHeight="1">
      <c r="A9" s="354" t="s">
        <v>74</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6"/>
      <c r="EI9" s="2"/>
    </row>
    <row r="10" spans="1:139" s="4" customFormat="1" ht="24.75" customHeight="1">
      <c r="A10" s="357" t="s">
        <v>75</v>
      </c>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c r="BR10" s="358"/>
      <c r="BS10" s="358"/>
      <c r="BT10" s="358"/>
      <c r="BU10" s="358"/>
      <c r="BV10" s="358"/>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8"/>
      <c r="CS10" s="358"/>
      <c r="CT10" s="358"/>
      <c r="CU10" s="358"/>
      <c r="CV10" s="358"/>
      <c r="CW10" s="358"/>
      <c r="CX10" s="358"/>
      <c r="CY10" s="358"/>
      <c r="CZ10" s="358"/>
      <c r="DA10" s="358"/>
      <c r="DB10" s="358"/>
      <c r="DC10" s="358"/>
      <c r="DD10" s="358"/>
      <c r="DE10" s="358"/>
      <c r="DF10" s="358"/>
      <c r="DG10" s="358"/>
      <c r="DH10" s="358"/>
      <c r="DI10" s="358"/>
      <c r="DJ10" s="358"/>
      <c r="DK10" s="358"/>
      <c r="DL10" s="358"/>
      <c r="DM10" s="358"/>
      <c r="DN10" s="358"/>
      <c r="DO10" s="358"/>
      <c r="DP10" s="358"/>
      <c r="DQ10" s="358"/>
      <c r="DR10" s="358"/>
      <c r="DS10" s="358"/>
      <c r="DT10" s="358"/>
      <c r="DU10" s="358"/>
      <c r="DV10" s="358"/>
      <c r="DW10" s="358"/>
      <c r="DX10" s="358"/>
      <c r="DY10" s="358"/>
      <c r="DZ10" s="358"/>
      <c r="EA10" s="358"/>
      <c r="EB10" s="358"/>
      <c r="EC10" s="358"/>
      <c r="ED10" s="358"/>
      <c r="EE10" s="358"/>
      <c r="EF10" s="358"/>
      <c r="EG10" s="358"/>
      <c r="EH10" s="359"/>
      <c r="EI10" s="2"/>
    </row>
    <row r="11" spans="1:138" s="104" customFormat="1" ht="25.5" customHeight="1">
      <c r="A11" s="274" t="s">
        <v>95</v>
      </c>
      <c r="B11" s="274" t="s">
        <v>77</v>
      </c>
      <c r="C11" s="274" t="s">
        <v>78</v>
      </c>
      <c r="D11" s="274" t="s">
        <v>96</v>
      </c>
      <c r="E11" s="345" t="s">
        <v>79</v>
      </c>
      <c r="F11" s="345" t="s">
        <v>80</v>
      </c>
      <c r="G11" s="345" t="s">
        <v>81</v>
      </c>
      <c r="H11" s="345" t="s">
        <v>82</v>
      </c>
      <c r="I11" s="274" t="s">
        <v>100</v>
      </c>
      <c r="J11" s="274" t="s">
        <v>101</v>
      </c>
      <c r="K11" s="274" t="s">
        <v>83</v>
      </c>
      <c r="L11" s="274" t="s">
        <v>84</v>
      </c>
      <c r="M11" s="274" t="s">
        <v>97</v>
      </c>
      <c r="N11" s="274" t="s">
        <v>85</v>
      </c>
      <c r="O11" s="274" t="s">
        <v>86</v>
      </c>
      <c r="P11" s="274" t="s">
        <v>109</v>
      </c>
      <c r="Q11" s="274" t="s">
        <v>87</v>
      </c>
      <c r="R11" s="274" t="s">
        <v>110</v>
      </c>
      <c r="S11" s="274" t="s">
        <v>88</v>
      </c>
      <c r="T11" s="274" t="s">
        <v>102</v>
      </c>
      <c r="U11" s="274" t="s">
        <v>89</v>
      </c>
      <c r="V11" s="274" t="s">
        <v>21</v>
      </c>
      <c r="W11" s="274" t="s">
        <v>90</v>
      </c>
      <c r="X11" s="274" t="s">
        <v>91</v>
      </c>
      <c r="Y11" s="274" t="s">
        <v>92</v>
      </c>
      <c r="Z11" s="274" t="s">
        <v>93</v>
      </c>
      <c r="AA11" s="274" t="s">
        <v>94</v>
      </c>
      <c r="AB11" s="274" t="s">
        <v>22</v>
      </c>
      <c r="AC11" s="360" t="s">
        <v>76</v>
      </c>
      <c r="AD11" s="361"/>
      <c r="AE11" s="361"/>
      <c r="AF11" s="362"/>
      <c r="AG11" s="274" t="s">
        <v>113</v>
      </c>
      <c r="AH11" s="363" t="s">
        <v>23</v>
      </c>
      <c r="AI11" s="366" t="s">
        <v>24</v>
      </c>
      <c r="AJ11" s="367"/>
      <c r="AK11" s="367"/>
      <c r="AL11" s="367"/>
      <c r="AM11" s="368"/>
      <c r="AN11" s="274" t="s">
        <v>25</v>
      </c>
      <c r="AO11" s="274" t="s">
        <v>20</v>
      </c>
      <c r="AP11" s="274" t="s">
        <v>10</v>
      </c>
      <c r="AQ11" s="274" t="s">
        <v>103</v>
      </c>
      <c r="AR11" s="379" t="s">
        <v>26</v>
      </c>
      <c r="AS11" s="380"/>
      <c r="AT11" s="380"/>
      <c r="AU11" s="380"/>
      <c r="AV11" s="305" t="s">
        <v>11</v>
      </c>
      <c r="AW11" s="305"/>
      <c r="AX11" s="305"/>
      <c r="AY11" s="305"/>
      <c r="AZ11" s="305"/>
      <c r="BA11" s="306" t="s">
        <v>16</v>
      </c>
      <c r="BB11" s="306"/>
      <c r="BC11" s="306"/>
      <c r="BD11" s="306"/>
      <c r="BE11" s="306"/>
      <c r="BF11" s="306"/>
      <c r="BG11" s="306"/>
      <c r="BH11" s="306"/>
      <c r="BI11" s="306"/>
      <c r="BJ11" s="306"/>
      <c r="BK11" s="306"/>
      <c r="BL11" s="307"/>
      <c r="BM11" s="274" t="s">
        <v>18</v>
      </c>
      <c r="BN11" s="314" t="s">
        <v>17</v>
      </c>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6"/>
      <c r="EG11" s="378" t="s">
        <v>15</v>
      </c>
      <c r="EH11" s="274" t="s">
        <v>27</v>
      </c>
    </row>
    <row r="12" spans="1:138" s="105" customFormat="1" ht="30" customHeight="1">
      <c r="A12" s="275"/>
      <c r="B12" s="275"/>
      <c r="C12" s="275"/>
      <c r="D12" s="275"/>
      <c r="E12" s="346"/>
      <c r="F12" s="346"/>
      <c r="G12" s="346"/>
      <c r="H12" s="346"/>
      <c r="I12" s="275"/>
      <c r="J12" s="275"/>
      <c r="K12" s="275"/>
      <c r="L12" s="275"/>
      <c r="M12" s="275"/>
      <c r="N12" s="275"/>
      <c r="O12" s="275"/>
      <c r="P12" s="275"/>
      <c r="Q12" s="275"/>
      <c r="R12" s="275"/>
      <c r="S12" s="275"/>
      <c r="T12" s="275"/>
      <c r="U12" s="275"/>
      <c r="V12" s="275"/>
      <c r="W12" s="275"/>
      <c r="X12" s="275"/>
      <c r="Y12" s="275"/>
      <c r="Z12" s="275"/>
      <c r="AA12" s="275"/>
      <c r="AB12" s="275"/>
      <c r="AC12" s="339" t="s">
        <v>201</v>
      </c>
      <c r="AD12" s="341" t="s">
        <v>202</v>
      </c>
      <c r="AE12" s="343" t="s">
        <v>28</v>
      </c>
      <c r="AF12" s="343" t="s">
        <v>29</v>
      </c>
      <c r="AG12" s="275"/>
      <c r="AH12" s="364"/>
      <c r="AI12" s="369"/>
      <c r="AJ12" s="370"/>
      <c r="AK12" s="370"/>
      <c r="AL12" s="370"/>
      <c r="AM12" s="371"/>
      <c r="AN12" s="275"/>
      <c r="AO12" s="275"/>
      <c r="AP12" s="275"/>
      <c r="AQ12" s="275"/>
      <c r="AR12" s="303" t="s">
        <v>30</v>
      </c>
      <c r="AS12" s="303" t="s">
        <v>7</v>
      </c>
      <c r="AT12" s="303" t="s">
        <v>9</v>
      </c>
      <c r="AU12" s="292" t="s">
        <v>8</v>
      </c>
      <c r="AV12" s="294" t="s">
        <v>31</v>
      </c>
      <c r="AW12" s="294" t="s">
        <v>5</v>
      </c>
      <c r="AX12" s="294" t="s">
        <v>6</v>
      </c>
      <c r="AY12" s="277" t="s">
        <v>111</v>
      </c>
      <c r="AZ12" s="277" t="s">
        <v>112</v>
      </c>
      <c r="BA12" s="290" t="s">
        <v>1</v>
      </c>
      <c r="BB12" s="290" t="s">
        <v>32</v>
      </c>
      <c r="BC12" s="290" t="s">
        <v>14</v>
      </c>
      <c r="BD12" s="290" t="s">
        <v>33</v>
      </c>
      <c r="BE12" s="290" t="s">
        <v>34</v>
      </c>
      <c r="BF12" s="290" t="s">
        <v>35</v>
      </c>
      <c r="BG12" s="290" t="s">
        <v>36</v>
      </c>
      <c r="BH12" s="290" t="s">
        <v>37</v>
      </c>
      <c r="BI12" s="290" t="s">
        <v>38</v>
      </c>
      <c r="BJ12" s="290" t="s">
        <v>39</v>
      </c>
      <c r="BK12" s="317" t="s">
        <v>40</v>
      </c>
      <c r="BL12" s="317" t="s">
        <v>41</v>
      </c>
      <c r="BM12" s="276"/>
      <c r="BN12" s="308" t="s">
        <v>42</v>
      </c>
      <c r="BO12" s="309"/>
      <c r="BP12" s="309"/>
      <c r="BQ12" s="309"/>
      <c r="BR12" s="309"/>
      <c r="BS12" s="309"/>
      <c r="BT12" s="309"/>
      <c r="BU12" s="309"/>
      <c r="BV12" s="309"/>
      <c r="BW12" s="309"/>
      <c r="BX12" s="309"/>
      <c r="BY12" s="309"/>
      <c r="BZ12" s="310"/>
      <c r="CA12" s="311" t="s">
        <v>43</v>
      </c>
      <c r="CB12" s="312"/>
      <c r="CC12" s="312"/>
      <c r="CD12" s="312"/>
      <c r="CE12" s="312"/>
      <c r="CF12" s="312"/>
      <c r="CG12" s="312"/>
      <c r="CH12" s="312"/>
      <c r="CI12" s="312"/>
      <c r="CJ12" s="312"/>
      <c r="CK12" s="312"/>
      <c r="CL12" s="312"/>
      <c r="CM12" s="312"/>
      <c r="CN12" s="312"/>
      <c r="CO12" s="313"/>
      <c r="CP12" s="314" t="s">
        <v>44</v>
      </c>
      <c r="CQ12" s="315"/>
      <c r="CR12" s="315"/>
      <c r="CS12" s="315"/>
      <c r="CT12" s="315"/>
      <c r="CU12" s="315"/>
      <c r="CV12" s="315"/>
      <c r="CW12" s="315"/>
      <c r="CX12" s="315"/>
      <c r="CY12" s="315"/>
      <c r="CZ12" s="315"/>
      <c r="DA12" s="315"/>
      <c r="DB12" s="315"/>
      <c r="DC12" s="316"/>
      <c r="DD12" s="319" t="s">
        <v>45</v>
      </c>
      <c r="DE12" s="320"/>
      <c r="DF12" s="320"/>
      <c r="DG12" s="320"/>
      <c r="DH12" s="320"/>
      <c r="DI12" s="320"/>
      <c r="DJ12" s="320"/>
      <c r="DK12" s="320"/>
      <c r="DL12" s="320"/>
      <c r="DM12" s="320"/>
      <c r="DN12" s="320"/>
      <c r="DO12" s="320"/>
      <c r="DP12" s="320"/>
      <c r="DQ12" s="321"/>
      <c r="DR12" s="322" t="s">
        <v>46</v>
      </c>
      <c r="DS12" s="323"/>
      <c r="DT12" s="323"/>
      <c r="DU12" s="323"/>
      <c r="DV12" s="323"/>
      <c r="DW12" s="323"/>
      <c r="DX12" s="323"/>
      <c r="DY12" s="323"/>
      <c r="DZ12" s="323"/>
      <c r="EA12" s="323"/>
      <c r="EB12" s="323"/>
      <c r="EC12" s="323"/>
      <c r="ED12" s="323"/>
      <c r="EE12" s="324"/>
      <c r="EF12" s="325" t="s">
        <v>47</v>
      </c>
      <c r="EG12" s="378"/>
      <c r="EH12" s="275"/>
    </row>
    <row r="13" spans="1:138" s="104" customFormat="1" ht="59.25" customHeight="1">
      <c r="A13" s="276"/>
      <c r="B13" s="276"/>
      <c r="C13" s="276"/>
      <c r="D13" s="276"/>
      <c r="E13" s="347"/>
      <c r="F13" s="347"/>
      <c r="G13" s="347"/>
      <c r="H13" s="347"/>
      <c r="I13" s="276"/>
      <c r="J13" s="276"/>
      <c r="K13" s="276"/>
      <c r="L13" s="276"/>
      <c r="M13" s="276"/>
      <c r="N13" s="276"/>
      <c r="O13" s="276"/>
      <c r="P13" s="276"/>
      <c r="Q13" s="276"/>
      <c r="R13" s="276"/>
      <c r="S13" s="276"/>
      <c r="T13" s="276"/>
      <c r="U13" s="276"/>
      <c r="V13" s="276"/>
      <c r="W13" s="276"/>
      <c r="X13" s="276"/>
      <c r="Y13" s="276"/>
      <c r="Z13" s="276"/>
      <c r="AA13" s="276"/>
      <c r="AB13" s="276"/>
      <c r="AC13" s="340"/>
      <c r="AD13" s="342"/>
      <c r="AE13" s="344"/>
      <c r="AF13" s="344"/>
      <c r="AG13" s="276"/>
      <c r="AH13" s="365"/>
      <c r="AI13" s="103" t="s">
        <v>48</v>
      </c>
      <c r="AJ13" s="103" t="s">
        <v>49</v>
      </c>
      <c r="AK13" s="103" t="s">
        <v>50</v>
      </c>
      <c r="AL13" s="103" t="s">
        <v>51</v>
      </c>
      <c r="AM13" s="103" t="s">
        <v>52</v>
      </c>
      <c r="AN13" s="276"/>
      <c r="AO13" s="276"/>
      <c r="AP13" s="276"/>
      <c r="AQ13" s="276"/>
      <c r="AR13" s="304"/>
      <c r="AS13" s="304"/>
      <c r="AT13" s="304"/>
      <c r="AU13" s="293"/>
      <c r="AV13" s="295"/>
      <c r="AW13" s="295"/>
      <c r="AX13" s="295"/>
      <c r="AY13" s="278"/>
      <c r="AZ13" s="278"/>
      <c r="BA13" s="291"/>
      <c r="BB13" s="291"/>
      <c r="BC13" s="291"/>
      <c r="BD13" s="291"/>
      <c r="BE13" s="291"/>
      <c r="BF13" s="291"/>
      <c r="BG13" s="291"/>
      <c r="BH13" s="291"/>
      <c r="BI13" s="291"/>
      <c r="BJ13" s="291"/>
      <c r="BK13" s="318"/>
      <c r="BL13" s="318"/>
      <c r="BM13" s="106" t="s">
        <v>19</v>
      </c>
      <c r="BN13" s="109" t="s">
        <v>53</v>
      </c>
      <c r="BO13" s="106" t="s">
        <v>54</v>
      </c>
      <c r="BP13" s="106" t="s">
        <v>55</v>
      </c>
      <c r="BQ13" s="106" t="s">
        <v>56</v>
      </c>
      <c r="BR13" s="106" t="s">
        <v>57</v>
      </c>
      <c r="BS13" s="106" t="s">
        <v>58</v>
      </c>
      <c r="BT13" s="106" t="s">
        <v>59</v>
      </c>
      <c r="BU13" s="106" t="s">
        <v>60</v>
      </c>
      <c r="BV13" s="106" t="s">
        <v>61</v>
      </c>
      <c r="BW13" s="106" t="s">
        <v>62</v>
      </c>
      <c r="BX13" s="106" t="s">
        <v>63</v>
      </c>
      <c r="BY13" s="106" t="s">
        <v>64</v>
      </c>
      <c r="BZ13" s="106" t="s">
        <v>12</v>
      </c>
      <c r="CA13" s="107" t="s">
        <v>66</v>
      </c>
      <c r="CB13" s="107" t="s">
        <v>53</v>
      </c>
      <c r="CC13" s="107" t="s">
        <v>54</v>
      </c>
      <c r="CD13" s="107" t="s">
        <v>55</v>
      </c>
      <c r="CE13" s="107" t="s">
        <v>56</v>
      </c>
      <c r="CF13" s="107" t="s">
        <v>57</v>
      </c>
      <c r="CG13" s="107" t="s">
        <v>58</v>
      </c>
      <c r="CH13" s="107" t="s">
        <v>59</v>
      </c>
      <c r="CI13" s="107" t="s">
        <v>60</v>
      </c>
      <c r="CJ13" s="107" t="s">
        <v>61</v>
      </c>
      <c r="CK13" s="107" t="s">
        <v>62</v>
      </c>
      <c r="CL13" s="107" t="s">
        <v>63</v>
      </c>
      <c r="CM13" s="107" t="s">
        <v>64</v>
      </c>
      <c r="CN13" s="107" t="s">
        <v>12</v>
      </c>
      <c r="CO13" s="107" t="s">
        <v>67</v>
      </c>
      <c r="CP13" s="102" t="s">
        <v>53</v>
      </c>
      <c r="CQ13" s="102" t="s">
        <v>54</v>
      </c>
      <c r="CR13" s="102" t="s">
        <v>55</v>
      </c>
      <c r="CS13" s="102" t="s">
        <v>56</v>
      </c>
      <c r="CT13" s="102" t="s">
        <v>57</v>
      </c>
      <c r="CU13" s="102" t="s">
        <v>58</v>
      </c>
      <c r="CV13" s="102" t="s">
        <v>59</v>
      </c>
      <c r="CW13" s="102" t="s">
        <v>60</v>
      </c>
      <c r="CX13" s="102" t="s">
        <v>61</v>
      </c>
      <c r="CY13" s="102" t="s">
        <v>62</v>
      </c>
      <c r="CZ13" s="102" t="s">
        <v>63</v>
      </c>
      <c r="DA13" s="102" t="s">
        <v>64</v>
      </c>
      <c r="DB13" s="102" t="s">
        <v>12</v>
      </c>
      <c r="DC13" s="102" t="s">
        <v>68</v>
      </c>
      <c r="DD13" s="108" t="s">
        <v>53</v>
      </c>
      <c r="DE13" s="108" t="s">
        <v>54</v>
      </c>
      <c r="DF13" s="108" t="s">
        <v>55</v>
      </c>
      <c r="DG13" s="108" t="s">
        <v>56</v>
      </c>
      <c r="DH13" s="108" t="s">
        <v>57</v>
      </c>
      <c r="DI13" s="108" t="s">
        <v>58</v>
      </c>
      <c r="DJ13" s="108" t="s">
        <v>59</v>
      </c>
      <c r="DK13" s="108" t="s">
        <v>60</v>
      </c>
      <c r="DL13" s="108" t="s">
        <v>61</v>
      </c>
      <c r="DM13" s="108" t="s">
        <v>62</v>
      </c>
      <c r="DN13" s="108" t="s">
        <v>63</v>
      </c>
      <c r="DO13" s="108" t="s">
        <v>64</v>
      </c>
      <c r="DP13" s="108" t="s">
        <v>12</v>
      </c>
      <c r="DQ13" s="108" t="s">
        <v>98</v>
      </c>
      <c r="DR13" s="110" t="s">
        <v>53</v>
      </c>
      <c r="DS13" s="110" t="s">
        <v>54</v>
      </c>
      <c r="DT13" s="110" t="s">
        <v>55</v>
      </c>
      <c r="DU13" s="110" t="s">
        <v>56</v>
      </c>
      <c r="DV13" s="110" t="s">
        <v>57</v>
      </c>
      <c r="DW13" s="110" t="s">
        <v>58</v>
      </c>
      <c r="DX13" s="110" t="s">
        <v>59</v>
      </c>
      <c r="DY13" s="110" t="s">
        <v>60</v>
      </c>
      <c r="DZ13" s="110" t="s">
        <v>61</v>
      </c>
      <c r="EA13" s="110" t="s">
        <v>62</v>
      </c>
      <c r="EB13" s="110" t="s">
        <v>63</v>
      </c>
      <c r="EC13" s="110" t="s">
        <v>64</v>
      </c>
      <c r="ED13" s="110" t="s">
        <v>12</v>
      </c>
      <c r="EE13" s="110" t="s">
        <v>99</v>
      </c>
      <c r="EF13" s="326"/>
      <c r="EG13" s="5" t="s">
        <v>13</v>
      </c>
      <c r="EH13" s="276"/>
    </row>
    <row r="14" spans="1:138" s="6" customFormat="1" ht="7.5" customHeight="1">
      <c r="A14" s="68"/>
      <c r="B14" s="68"/>
      <c r="C14" s="68"/>
      <c r="D14" s="68"/>
      <c r="E14" s="68"/>
      <c r="F14" s="68"/>
      <c r="G14" s="68"/>
      <c r="H14" s="68"/>
      <c r="I14" s="68"/>
      <c r="J14" s="68"/>
      <c r="K14" s="69"/>
      <c r="L14" s="69"/>
      <c r="M14" s="69"/>
      <c r="N14" s="70"/>
      <c r="O14" s="70"/>
      <c r="P14" s="70"/>
      <c r="Q14" s="70"/>
      <c r="R14" s="70"/>
      <c r="S14" s="70"/>
      <c r="T14" s="70"/>
      <c r="U14" s="68"/>
      <c r="V14" s="70"/>
      <c r="W14" s="70"/>
      <c r="X14" s="71"/>
      <c r="Y14" s="71"/>
      <c r="Z14" s="71"/>
      <c r="AA14" s="71"/>
      <c r="AB14" s="71"/>
      <c r="AC14" s="72"/>
      <c r="AD14" s="73"/>
      <c r="AE14" s="74"/>
      <c r="AF14" s="74"/>
      <c r="AG14" s="74"/>
      <c r="AH14" s="75"/>
      <c r="AI14" s="76"/>
      <c r="AJ14" s="76"/>
      <c r="AK14" s="75"/>
      <c r="AL14" s="75"/>
      <c r="AM14" s="76"/>
      <c r="AN14" s="77"/>
      <c r="AO14" s="78"/>
      <c r="AP14" s="79"/>
      <c r="AQ14" s="82"/>
      <c r="AR14" s="80"/>
      <c r="AS14" s="80"/>
      <c r="AT14" s="80"/>
      <c r="AU14" s="80"/>
      <c r="AV14" s="80"/>
      <c r="AW14" s="80"/>
      <c r="AX14" s="80"/>
      <c r="AY14" s="80"/>
      <c r="AZ14" s="80"/>
      <c r="BA14" s="80"/>
      <c r="BB14" s="80"/>
      <c r="BC14" s="80"/>
      <c r="BD14" s="80"/>
      <c r="BE14" s="80"/>
      <c r="BF14" s="80"/>
      <c r="BG14" s="80"/>
      <c r="BH14" s="80"/>
      <c r="BI14" s="80"/>
      <c r="BJ14" s="80"/>
      <c r="BK14" s="80"/>
      <c r="BL14" s="80"/>
      <c r="BM14" s="80"/>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81"/>
      <c r="EG14" s="71"/>
      <c r="EH14" s="82"/>
    </row>
    <row r="15" spans="1:138" s="6" customFormat="1" ht="45" customHeight="1">
      <c r="A15" s="236" t="s">
        <v>137</v>
      </c>
      <c r="B15" s="297" t="s">
        <v>132</v>
      </c>
      <c r="C15" s="296">
        <v>0</v>
      </c>
      <c r="D15" s="296">
        <v>1</v>
      </c>
      <c r="E15" s="296">
        <v>1</v>
      </c>
      <c r="F15" s="296">
        <v>1</v>
      </c>
      <c r="G15" s="296">
        <v>1</v>
      </c>
      <c r="H15" s="296">
        <v>1</v>
      </c>
      <c r="I15" s="297" t="s">
        <v>139</v>
      </c>
      <c r="J15" s="297">
        <v>36</v>
      </c>
      <c r="K15" s="230" t="s">
        <v>140</v>
      </c>
      <c r="L15" s="230" t="s">
        <v>143</v>
      </c>
      <c r="M15" s="299">
        <v>3603</v>
      </c>
      <c r="N15" s="230" t="s">
        <v>145</v>
      </c>
      <c r="O15" s="230" t="s">
        <v>148</v>
      </c>
      <c r="P15" s="235" t="s">
        <v>151</v>
      </c>
      <c r="Q15" s="230" t="s">
        <v>114</v>
      </c>
      <c r="R15" s="230">
        <v>3603013</v>
      </c>
      <c r="S15" s="230" t="s">
        <v>120</v>
      </c>
      <c r="T15" s="230">
        <v>360301300</v>
      </c>
      <c r="U15" s="230">
        <v>22</v>
      </c>
      <c r="V15" s="230" t="s">
        <v>126</v>
      </c>
      <c r="W15" s="230">
        <v>22</v>
      </c>
      <c r="X15" s="203">
        <v>22</v>
      </c>
      <c r="Y15" s="203">
        <v>22</v>
      </c>
      <c r="Z15" s="203">
        <v>22</v>
      </c>
      <c r="AA15" s="203">
        <v>22</v>
      </c>
      <c r="AB15" s="203" t="s">
        <v>127</v>
      </c>
      <c r="AC15" s="285">
        <v>22</v>
      </c>
      <c r="AD15" s="282">
        <v>0</v>
      </c>
      <c r="AE15" s="300">
        <f>AI15</f>
        <v>0</v>
      </c>
      <c r="AF15" s="218">
        <f ca="1">AF15:AF34=AH15*AM15</f>
        <v>0</v>
      </c>
      <c r="AG15" s="157" t="s">
        <v>195</v>
      </c>
      <c r="AH15" s="158">
        <f>SUM(AH16:AH18)</f>
        <v>1</v>
      </c>
      <c r="AI15" s="161">
        <f>SUMPRODUCT(AH16*AI16)+(AH17*AI17)+(AH18*AI18)</f>
        <v>0</v>
      </c>
      <c r="AJ15" s="161">
        <f aca="true" t="shared" si="0" ref="AJ15:AL15">SUMPRODUCT(AI16*AJ16)+(AI17*AJ17)+(AI18*AJ18)</f>
        <v>0</v>
      </c>
      <c r="AK15" s="161">
        <f t="shared" si="0"/>
        <v>0</v>
      </c>
      <c r="AL15" s="161">
        <f t="shared" si="0"/>
        <v>0</v>
      </c>
      <c r="AM15" s="161">
        <f>+AI15+AJ15+AK15+AL15</f>
        <v>0</v>
      </c>
      <c r="AN15" s="136" t="s">
        <v>180</v>
      </c>
      <c r="AO15" s="384"/>
      <c r="AP15" s="385"/>
      <c r="AQ15" s="386"/>
      <c r="AR15" s="203" t="s">
        <v>129</v>
      </c>
      <c r="AS15" s="203" t="s">
        <v>136</v>
      </c>
      <c r="AT15" s="209">
        <v>2021768920020</v>
      </c>
      <c r="AU15" s="211">
        <v>2213706100</v>
      </c>
      <c r="AV15" s="165" t="s">
        <v>205</v>
      </c>
      <c r="AW15" s="132" t="s">
        <v>209</v>
      </c>
      <c r="AX15" s="195" t="s">
        <v>2</v>
      </c>
      <c r="AY15" s="203"/>
      <c r="AZ15" s="203"/>
      <c r="BA15" s="63"/>
      <c r="BB15" s="63"/>
      <c r="BC15" s="63"/>
      <c r="BD15" s="63"/>
      <c r="BE15" s="63"/>
      <c r="BF15" s="63"/>
      <c r="BG15" s="63"/>
      <c r="BH15" s="63"/>
      <c r="BI15" s="63"/>
      <c r="BJ15" s="63"/>
      <c r="BK15" s="63"/>
      <c r="BL15" s="63"/>
      <c r="BM15" s="232">
        <f>SUM(BA15:BL15)</f>
        <v>0</v>
      </c>
      <c r="BN15" s="166"/>
      <c r="BO15" s="166"/>
      <c r="BP15" s="166"/>
      <c r="BQ15" s="166"/>
      <c r="BR15" s="166"/>
      <c r="BS15" s="166"/>
      <c r="BT15" s="166"/>
      <c r="BU15" s="166"/>
      <c r="BV15" s="166"/>
      <c r="BW15" s="166"/>
      <c r="BX15" s="166"/>
      <c r="BY15" s="166"/>
      <c r="BZ15" s="166"/>
      <c r="CA15" s="168">
        <f>SUM(BN15:BZ15)</f>
        <v>0</v>
      </c>
      <c r="CB15" s="171">
        <v>172440000</v>
      </c>
      <c r="CC15" s="166"/>
      <c r="CD15" s="166"/>
      <c r="CE15" s="166"/>
      <c r="CF15" s="166"/>
      <c r="CG15" s="166"/>
      <c r="CH15" s="166"/>
      <c r="CI15" s="166"/>
      <c r="CJ15" s="166"/>
      <c r="CK15" s="166"/>
      <c r="CL15" s="166"/>
      <c r="CM15" s="166"/>
      <c r="CN15" s="166"/>
      <c r="CO15" s="170">
        <f>SUM(CB15:CN15)</f>
        <v>172440000</v>
      </c>
      <c r="CP15" s="253"/>
      <c r="CQ15" s="253"/>
      <c r="CR15" s="253"/>
      <c r="CS15" s="253"/>
      <c r="CT15" s="253"/>
      <c r="CU15" s="253"/>
      <c r="CV15" s="253"/>
      <c r="CW15" s="253"/>
      <c r="CX15" s="253"/>
      <c r="CY15" s="253"/>
      <c r="CZ15" s="253"/>
      <c r="DA15" s="253"/>
      <c r="DB15" s="253"/>
      <c r="DC15" s="250">
        <f>SUM(CP15:DB15)</f>
        <v>0</v>
      </c>
      <c r="DD15" s="253"/>
      <c r="DE15" s="253"/>
      <c r="DF15" s="253"/>
      <c r="DG15" s="253"/>
      <c r="DH15" s="253"/>
      <c r="DI15" s="253"/>
      <c r="DJ15" s="253"/>
      <c r="DK15" s="253"/>
      <c r="DL15" s="253"/>
      <c r="DM15" s="253"/>
      <c r="DN15" s="253"/>
      <c r="DO15" s="253"/>
      <c r="DP15" s="253"/>
      <c r="DQ15" s="256">
        <f>SUM(DD15:DP15)</f>
        <v>0</v>
      </c>
      <c r="DR15" s="253"/>
      <c r="DS15" s="8"/>
      <c r="DT15" s="8"/>
      <c r="DU15" s="8"/>
      <c r="DV15" s="8"/>
      <c r="DW15" s="8"/>
      <c r="DX15" s="8"/>
      <c r="DY15" s="8"/>
      <c r="DZ15" s="8"/>
      <c r="EA15" s="8"/>
      <c r="EB15" s="8"/>
      <c r="EC15" s="253"/>
      <c r="ED15" s="253"/>
      <c r="EE15" s="268">
        <f>SUM(DR15:ED15)</f>
        <v>0</v>
      </c>
      <c r="EF15" s="265">
        <f>EE15/CO15</f>
        <v>0</v>
      </c>
      <c r="EG15" s="253" t="s">
        <v>158</v>
      </c>
      <c r="EH15" s="253"/>
    </row>
    <row r="16" spans="1:138" s="6" customFormat="1" ht="52.5" customHeight="1">
      <c r="A16" s="297"/>
      <c r="B16" s="297"/>
      <c r="C16" s="296"/>
      <c r="D16" s="296"/>
      <c r="E16" s="296"/>
      <c r="F16" s="296"/>
      <c r="G16" s="296"/>
      <c r="H16" s="296"/>
      <c r="I16" s="297"/>
      <c r="J16" s="297"/>
      <c r="K16" s="230"/>
      <c r="L16" s="230"/>
      <c r="M16" s="299"/>
      <c r="N16" s="230"/>
      <c r="O16" s="230"/>
      <c r="P16" s="235"/>
      <c r="Q16" s="230"/>
      <c r="R16" s="230"/>
      <c r="S16" s="230"/>
      <c r="T16" s="230"/>
      <c r="U16" s="230"/>
      <c r="V16" s="230"/>
      <c r="W16" s="230"/>
      <c r="X16" s="230"/>
      <c r="Y16" s="230"/>
      <c r="Z16" s="230"/>
      <c r="AA16" s="230"/>
      <c r="AB16" s="230"/>
      <c r="AC16" s="286"/>
      <c r="AD16" s="283"/>
      <c r="AE16" s="301"/>
      <c r="AF16" s="289"/>
      <c r="AG16" s="124" t="s">
        <v>159</v>
      </c>
      <c r="AH16" s="139">
        <v>0.4</v>
      </c>
      <c r="AI16" s="7">
        <v>0</v>
      </c>
      <c r="AJ16" s="7">
        <v>0</v>
      </c>
      <c r="AK16" s="142"/>
      <c r="AL16" s="142"/>
      <c r="AM16" s="7">
        <f>+AI16+AJ16+AK16+AL16</f>
        <v>0</v>
      </c>
      <c r="AN16" s="125" t="s">
        <v>180</v>
      </c>
      <c r="AO16" s="137" t="s">
        <v>186</v>
      </c>
      <c r="AP16" s="144" t="s">
        <v>179</v>
      </c>
      <c r="AQ16" s="63" t="s">
        <v>3</v>
      </c>
      <c r="AR16" s="230"/>
      <c r="AS16" s="230"/>
      <c r="AT16" s="231"/>
      <c r="AU16" s="213"/>
      <c r="AV16" s="196" t="s">
        <v>172</v>
      </c>
      <c r="AW16" s="173" t="s">
        <v>4</v>
      </c>
      <c r="AX16" s="83" t="s">
        <v>211</v>
      </c>
      <c r="AY16" s="230"/>
      <c r="AZ16" s="230"/>
      <c r="BA16" s="63"/>
      <c r="BB16" s="63"/>
      <c r="BC16" s="63"/>
      <c r="BD16" s="63"/>
      <c r="BE16" s="63"/>
      <c r="BF16" s="63"/>
      <c r="BG16" s="63"/>
      <c r="BH16" s="63"/>
      <c r="BI16" s="63"/>
      <c r="BJ16" s="63"/>
      <c r="BK16" s="63"/>
      <c r="BL16" s="63"/>
      <c r="BM16" s="233"/>
      <c r="BN16" s="167"/>
      <c r="BO16" s="167"/>
      <c r="BP16" s="167"/>
      <c r="BQ16" s="167"/>
      <c r="BR16" s="167"/>
      <c r="BS16" s="167"/>
      <c r="BT16" s="167"/>
      <c r="BU16" s="167"/>
      <c r="BV16" s="167"/>
      <c r="BW16" s="167"/>
      <c r="BX16" s="167"/>
      <c r="BY16" s="171">
        <v>35000000</v>
      </c>
      <c r="BZ16" s="171"/>
      <c r="CA16" s="168">
        <f>SUM(BN16:BZ16)</f>
        <v>35000000</v>
      </c>
      <c r="CB16" s="171"/>
      <c r="CC16" s="171"/>
      <c r="CD16" s="171"/>
      <c r="CE16" s="171"/>
      <c r="CF16" s="171"/>
      <c r="CG16" s="171"/>
      <c r="CH16" s="171"/>
      <c r="CI16" s="171"/>
      <c r="CJ16" s="171"/>
      <c r="CK16" s="171"/>
      <c r="CL16" s="171"/>
      <c r="CM16" s="171">
        <v>35000000</v>
      </c>
      <c r="CN16" s="171"/>
      <c r="CO16" s="170">
        <f>SUM(CB16:CN16)</f>
        <v>35000000</v>
      </c>
      <c r="CP16" s="254"/>
      <c r="CQ16" s="254"/>
      <c r="CR16" s="254"/>
      <c r="CS16" s="254"/>
      <c r="CT16" s="254"/>
      <c r="CU16" s="254"/>
      <c r="CV16" s="254"/>
      <c r="CW16" s="254"/>
      <c r="CX16" s="254"/>
      <c r="CY16" s="254"/>
      <c r="CZ16" s="254"/>
      <c r="DA16" s="254"/>
      <c r="DB16" s="254"/>
      <c r="DC16" s="251"/>
      <c r="DD16" s="254"/>
      <c r="DE16" s="254"/>
      <c r="DF16" s="254"/>
      <c r="DG16" s="254"/>
      <c r="DH16" s="254"/>
      <c r="DI16" s="254"/>
      <c r="DJ16" s="254"/>
      <c r="DK16" s="254"/>
      <c r="DL16" s="254"/>
      <c r="DM16" s="254"/>
      <c r="DN16" s="254"/>
      <c r="DO16" s="254"/>
      <c r="DP16" s="254"/>
      <c r="DQ16" s="257"/>
      <c r="DR16" s="254"/>
      <c r="DS16" s="138"/>
      <c r="DT16" s="138"/>
      <c r="DU16" s="138"/>
      <c r="DV16" s="138"/>
      <c r="DW16" s="138"/>
      <c r="DX16" s="138"/>
      <c r="DY16" s="138"/>
      <c r="DZ16" s="138"/>
      <c r="EA16" s="138"/>
      <c r="EB16" s="138"/>
      <c r="EC16" s="254"/>
      <c r="ED16" s="254"/>
      <c r="EE16" s="269"/>
      <c r="EF16" s="266"/>
      <c r="EG16" s="254"/>
      <c r="EH16" s="254"/>
    </row>
    <row r="17" spans="1:138" s="6" customFormat="1" ht="54" customHeight="1">
      <c r="A17" s="297"/>
      <c r="B17" s="297"/>
      <c r="C17" s="296"/>
      <c r="D17" s="296"/>
      <c r="E17" s="296"/>
      <c r="F17" s="296"/>
      <c r="G17" s="296"/>
      <c r="H17" s="296"/>
      <c r="I17" s="297"/>
      <c r="J17" s="297"/>
      <c r="K17" s="230"/>
      <c r="L17" s="230"/>
      <c r="M17" s="299"/>
      <c r="N17" s="230"/>
      <c r="O17" s="230"/>
      <c r="P17" s="235"/>
      <c r="Q17" s="230"/>
      <c r="R17" s="230"/>
      <c r="S17" s="230"/>
      <c r="T17" s="230"/>
      <c r="U17" s="230"/>
      <c r="V17" s="230"/>
      <c r="W17" s="230"/>
      <c r="X17" s="230"/>
      <c r="Y17" s="230"/>
      <c r="Z17" s="230"/>
      <c r="AA17" s="230"/>
      <c r="AB17" s="230"/>
      <c r="AC17" s="286"/>
      <c r="AD17" s="283"/>
      <c r="AE17" s="301"/>
      <c r="AF17" s="289"/>
      <c r="AG17" s="124" t="s">
        <v>160</v>
      </c>
      <c r="AH17" s="139">
        <v>0.4</v>
      </c>
      <c r="AI17" s="7">
        <v>0</v>
      </c>
      <c r="AJ17" s="7">
        <v>0</v>
      </c>
      <c r="AK17" s="142"/>
      <c r="AL17" s="142"/>
      <c r="AM17" s="7">
        <f aca="true" t="shared" si="1" ref="AM17:AM34">+AI17+AJ17+AK17+AL17</f>
        <v>0</v>
      </c>
      <c r="AN17" s="125" t="s">
        <v>180</v>
      </c>
      <c r="AO17" s="130" t="s">
        <v>186</v>
      </c>
      <c r="AP17" s="63" t="s">
        <v>179</v>
      </c>
      <c r="AQ17" s="63" t="s">
        <v>3</v>
      </c>
      <c r="AR17" s="230"/>
      <c r="AS17" s="230"/>
      <c r="AT17" s="231"/>
      <c r="AU17" s="213"/>
      <c r="AV17" s="205" t="s">
        <v>208</v>
      </c>
      <c r="AW17" s="207" t="s">
        <v>4</v>
      </c>
      <c r="AX17" s="203" t="s">
        <v>211</v>
      </c>
      <c r="AY17" s="230"/>
      <c r="AZ17" s="230"/>
      <c r="BA17" s="63"/>
      <c r="BB17" s="63"/>
      <c r="BC17" s="63"/>
      <c r="BD17" s="63"/>
      <c r="BE17" s="63"/>
      <c r="BF17" s="63"/>
      <c r="BG17" s="63"/>
      <c r="BH17" s="63"/>
      <c r="BI17" s="63"/>
      <c r="BJ17" s="63"/>
      <c r="BK17" s="63"/>
      <c r="BL17" s="63"/>
      <c r="BM17" s="233"/>
      <c r="BN17" s="201"/>
      <c r="BO17" s="167"/>
      <c r="BP17" s="167"/>
      <c r="BQ17" s="167"/>
      <c r="BR17" s="167"/>
      <c r="BS17" s="167"/>
      <c r="BT17" s="167"/>
      <c r="BU17" s="167"/>
      <c r="BV17" s="167"/>
      <c r="BW17" s="167"/>
      <c r="BX17" s="167"/>
      <c r="BY17" s="199"/>
      <c r="BZ17" s="199"/>
      <c r="CA17" s="168">
        <f>SUM(BN17:BZ17)</f>
        <v>0</v>
      </c>
      <c r="CB17" s="199"/>
      <c r="CC17" s="171"/>
      <c r="CD17" s="171"/>
      <c r="CE17" s="171"/>
      <c r="CF17" s="171"/>
      <c r="CG17" s="171"/>
      <c r="CH17" s="171"/>
      <c r="CI17" s="171"/>
      <c r="CJ17" s="171"/>
      <c r="CK17" s="171"/>
      <c r="CL17" s="171"/>
      <c r="CM17" s="199">
        <v>74525131</v>
      </c>
      <c r="CN17" s="199"/>
      <c r="CO17" s="170">
        <f>SUM(CB17:CN17)</f>
        <v>74525131</v>
      </c>
      <c r="CP17" s="254"/>
      <c r="CQ17" s="254"/>
      <c r="CR17" s="254"/>
      <c r="CS17" s="254"/>
      <c r="CT17" s="254"/>
      <c r="CU17" s="254"/>
      <c r="CV17" s="254"/>
      <c r="CW17" s="254"/>
      <c r="CX17" s="254"/>
      <c r="CY17" s="254"/>
      <c r="CZ17" s="254"/>
      <c r="DA17" s="254"/>
      <c r="DB17" s="254"/>
      <c r="DC17" s="251"/>
      <c r="DD17" s="254"/>
      <c r="DE17" s="254"/>
      <c r="DF17" s="254"/>
      <c r="DG17" s="254"/>
      <c r="DH17" s="254"/>
      <c r="DI17" s="254"/>
      <c r="DJ17" s="254"/>
      <c r="DK17" s="254"/>
      <c r="DL17" s="254"/>
      <c r="DM17" s="254"/>
      <c r="DN17" s="254"/>
      <c r="DO17" s="254"/>
      <c r="DP17" s="254"/>
      <c r="DQ17" s="257"/>
      <c r="DR17" s="254"/>
      <c r="DS17" s="8"/>
      <c r="DT17" s="8"/>
      <c r="DU17" s="8"/>
      <c r="DV17" s="8"/>
      <c r="DW17" s="8"/>
      <c r="DX17" s="8"/>
      <c r="DY17" s="8"/>
      <c r="DZ17" s="8"/>
      <c r="EA17" s="8"/>
      <c r="EB17" s="8"/>
      <c r="EC17" s="254"/>
      <c r="ED17" s="254"/>
      <c r="EE17" s="269"/>
      <c r="EF17" s="266"/>
      <c r="EG17" s="254"/>
      <c r="EH17" s="254"/>
    </row>
    <row r="18" spans="1:138" s="6" customFormat="1" ht="45">
      <c r="A18" s="237"/>
      <c r="B18" s="297"/>
      <c r="C18" s="241"/>
      <c r="D18" s="241"/>
      <c r="E18" s="241"/>
      <c r="F18" s="241"/>
      <c r="G18" s="241"/>
      <c r="H18" s="241"/>
      <c r="I18" s="237"/>
      <c r="J18" s="237"/>
      <c r="K18" s="204"/>
      <c r="L18" s="204"/>
      <c r="M18" s="243"/>
      <c r="N18" s="204"/>
      <c r="O18" s="204"/>
      <c r="P18" s="208"/>
      <c r="Q18" s="204"/>
      <c r="R18" s="204"/>
      <c r="S18" s="204"/>
      <c r="T18" s="204"/>
      <c r="U18" s="204"/>
      <c r="V18" s="204"/>
      <c r="W18" s="204"/>
      <c r="X18" s="204"/>
      <c r="Y18" s="204"/>
      <c r="Z18" s="204"/>
      <c r="AA18" s="204"/>
      <c r="AB18" s="204"/>
      <c r="AC18" s="287"/>
      <c r="AD18" s="284"/>
      <c r="AE18" s="302"/>
      <c r="AF18" s="219"/>
      <c r="AG18" s="124" t="s">
        <v>161</v>
      </c>
      <c r="AH18" s="139">
        <v>0.2</v>
      </c>
      <c r="AI18" s="7">
        <v>0</v>
      </c>
      <c r="AJ18" s="7">
        <v>0</v>
      </c>
      <c r="AK18" s="142"/>
      <c r="AL18" s="142"/>
      <c r="AM18" s="7">
        <f t="shared" si="1"/>
        <v>0</v>
      </c>
      <c r="AN18" s="125" t="s">
        <v>180</v>
      </c>
      <c r="AO18" s="130" t="s">
        <v>186</v>
      </c>
      <c r="AP18" s="63" t="s">
        <v>179</v>
      </c>
      <c r="AQ18" s="63" t="s">
        <v>3</v>
      </c>
      <c r="AR18" s="230"/>
      <c r="AS18" s="230"/>
      <c r="AT18" s="231"/>
      <c r="AU18" s="213"/>
      <c r="AV18" s="206"/>
      <c r="AW18" s="208"/>
      <c r="AX18" s="204"/>
      <c r="AY18" s="204"/>
      <c r="AZ18" s="204"/>
      <c r="BA18" s="63"/>
      <c r="BB18" s="63"/>
      <c r="BC18" s="63"/>
      <c r="BD18" s="63"/>
      <c r="BE18" s="63"/>
      <c r="BF18" s="63"/>
      <c r="BG18" s="63"/>
      <c r="BH18" s="63"/>
      <c r="BI18" s="63"/>
      <c r="BJ18" s="63"/>
      <c r="BK18" s="63"/>
      <c r="BL18" s="63"/>
      <c r="BM18" s="234"/>
      <c r="BN18" s="202"/>
      <c r="BO18" s="167"/>
      <c r="BP18" s="167"/>
      <c r="BQ18" s="167"/>
      <c r="BR18" s="167"/>
      <c r="BS18" s="167"/>
      <c r="BT18" s="167"/>
      <c r="BU18" s="167"/>
      <c r="BV18" s="167"/>
      <c r="BW18" s="167"/>
      <c r="BX18" s="167"/>
      <c r="BY18" s="200"/>
      <c r="BZ18" s="200"/>
      <c r="CA18" s="168">
        <f>SUM(BN18:BZ18)</f>
        <v>0</v>
      </c>
      <c r="CB18" s="200"/>
      <c r="CC18" s="171"/>
      <c r="CD18" s="171"/>
      <c r="CE18" s="171"/>
      <c r="CF18" s="171"/>
      <c r="CG18" s="171"/>
      <c r="CH18" s="171"/>
      <c r="CI18" s="171"/>
      <c r="CJ18" s="171"/>
      <c r="CK18" s="171"/>
      <c r="CL18" s="171"/>
      <c r="CM18" s="200"/>
      <c r="CN18" s="200"/>
      <c r="CO18" s="170">
        <f>SUM(CB18:CN18)</f>
        <v>0</v>
      </c>
      <c r="CP18" s="255"/>
      <c r="CQ18" s="255"/>
      <c r="CR18" s="255"/>
      <c r="CS18" s="255"/>
      <c r="CT18" s="255"/>
      <c r="CU18" s="255"/>
      <c r="CV18" s="255"/>
      <c r="CW18" s="255"/>
      <c r="CX18" s="255"/>
      <c r="CY18" s="255"/>
      <c r="CZ18" s="255"/>
      <c r="DA18" s="255"/>
      <c r="DB18" s="255"/>
      <c r="DC18" s="252"/>
      <c r="DD18" s="255"/>
      <c r="DE18" s="255"/>
      <c r="DF18" s="255"/>
      <c r="DG18" s="255"/>
      <c r="DH18" s="255"/>
      <c r="DI18" s="255"/>
      <c r="DJ18" s="255"/>
      <c r="DK18" s="255"/>
      <c r="DL18" s="255"/>
      <c r="DM18" s="255"/>
      <c r="DN18" s="255"/>
      <c r="DO18" s="255"/>
      <c r="DP18" s="255"/>
      <c r="DQ18" s="258"/>
      <c r="DR18" s="255"/>
      <c r="DS18" s="8"/>
      <c r="DT18" s="8"/>
      <c r="DU18" s="8"/>
      <c r="DV18" s="8"/>
      <c r="DW18" s="8"/>
      <c r="DX18" s="8"/>
      <c r="DY18" s="8"/>
      <c r="DZ18" s="8"/>
      <c r="EA18" s="8"/>
      <c r="EB18" s="8"/>
      <c r="EC18" s="255"/>
      <c r="ED18" s="255"/>
      <c r="EE18" s="270"/>
      <c r="EF18" s="267"/>
      <c r="EG18" s="254"/>
      <c r="EH18" s="255"/>
    </row>
    <row r="19" spans="1:138" s="6" customFormat="1" ht="60" customHeight="1" hidden="1">
      <c r="A19" s="119" t="s">
        <v>137</v>
      </c>
      <c r="B19" s="237"/>
      <c r="C19" s="117">
        <v>0</v>
      </c>
      <c r="D19" s="117">
        <v>1</v>
      </c>
      <c r="E19" s="114">
        <v>0</v>
      </c>
      <c r="F19" s="114">
        <v>0</v>
      </c>
      <c r="G19" s="117">
        <v>0</v>
      </c>
      <c r="H19" s="117">
        <v>0</v>
      </c>
      <c r="I19" s="118" t="s">
        <v>139</v>
      </c>
      <c r="J19" s="118">
        <v>36</v>
      </c>
      <c r="K19" s="116" t="s">
        <v>140</v>
      </c>
      <c r="L19" s="116" t="s">
        <v>143</v>
      </c>
      <c r="M19" s="120">
        <v>3603</v>
      </c>
      <c r="N19" s="116" t="s">
        <v>145</v>
      </c>
      <c r="O19" s="83" t="s">
        <v>148</v>
      </c>
      <c r="P19" s="135" t="s">
        <v>152</v>
      </c>
      <c r="Q19" s="83" t="s">
        <v>115</v>
      </c>
      <c r="R19" s="112">
        <v>3603024</v>
      </c>
      <c r="S19" s="83" t="s">
        <v>115</v>
      </c>
      <c r="T19" s="112">
        <v>360302400</v>
      </c>
      <c r="U19" s="83">
        <v>7</v>
      </c>
      <c r="V19" s="112" t="s">
        <v>126</v>
      </c>
      <c r="W19" s="83">
        <v>5</v>
      </c>
      <c r="X19" s="111">
        <v>0</v>
      </c>
      <c r="Y19" s="111">
        <v>0</v>
      </c>
      <c r="Z19" s="111">
        <v>5</v>
      </c>
      <c r="AA19" s="111">
        <v>0</v>
      </c>
      <c r="AB19" s="111" t="s">
        <v>128</v>
      </c>
      <c r="AC19" s="121">
        <v>5</v>
      </c>
      <c r="AD19" s="122">
        <v>5</v>
      </c>
      <c r="AE19" s="131">
        <f>AF19</f>
        <v>1</v>
      </c>
      <c r="AF19" s="131">
        <f>AD19/AC19*1</f>
        <v>1</v>
      </c>
      <c r="AG19" s="123" t="s">
        <v>194</v>
      </c>
      <c r="AH19" s="61">
        <v>1</v>
      </c>
      <c r="AI19" s="62"/>
      <c r="AJ19" s="62"/>
      <c r="AK19" s="61"/>
      <c r="AL19" s="61"/>
      <c r="AM19" s="62">
        <f t="shared" si="1"/>
        <v>0</v>
      </c>
      <c r="AN19" s="125" t="s">
        <v>0</v>
      </c>
      <c r="AO19" s="66" t="s">
        <v>0</v>
      </c>
      <c r="AP19" s="125" t="s">
        <v>0</v>
      </c>
      <c r="AQ19" s="129" t="s">
        <v>0</v>
      </c>
      <c r="AR19" s="204"/>
      <c r="AS19" s="204"/>
      <c r="AT19" s="210"/>
      <c r="AU19" s="212"/>
      <c r="AV19" s="127" t="s">
        <v>0</v>
      </c>
      <c r="AW19" s="190" t="s">
        <v>0</v>
      </c>
      <c r="AX19" s="63" t="s">
        <v>0</v>
      </c>
      <c r="AY19" s="63" t="s">
        <v>0</v>
      </c>
      <c r="AZ19" s="63" t="s">
        <v>0</v>
      </c>
      <c r="BA19" s="63" t="s">
        <v>0</v>
      </c>
      <c r="BB19" s="63" t="s">
        <v>0</v>
      </c>
      <c r="BC19" s="63" t="s">
        <v>0</v>
      </c>
      <c r="BD19" s="63" t="s">
        <v>0</v>
      </c>
      <c r="BE19" s="63" t="s">
        <v>0</v>
      </c>
      <c r="BF19" s="63" t="s">
        <v>0</v>
      </c>
      <c r="BG19" s="63" t="s">
        <v>0</v>
      </c>
      <c r="BH19" s="63" t="s">
        <v>0</v>
      </c>
      <c r="BI19" s="63" t="s">
        <v>0</v>
      </c>
      <c r="BJ19" s="63" t="s">
        <v>0</v>
      </c>
      <c r="BK19" s="63" t="s">
        <v>0</v>
      </c>
      <c r="BL19" s="63" t="s">
        <v>0</v>
      </c>
      <c r="BM19" s="143">
        <f aca="true" t="shared" si="2" ref="BM19:BM34">SUM(BA19:BL19)</f>
        <v>0</v>
      </c>
      <c r="BN19" s="134" t="s">
        <v>0</v>
      </c>
      <c r="BO19" s="8" t="s">
        <v>0</v>
      </c>
      <c r="BP19" s="8" t="s">
        <v>0</v>
      </c>
      <c r="BQ19" s="8" t="s">
        <v>0</v>
      </c>
      <c r="BR19" s="8" t="s">
        <v>0</v>
      </c>
      <c r="BS19" s="8" t="s">
        <v>0</v>
      </c>
      <c r="BT19" s="8" t="s">
        <v>0</v>
      </c>
      <c r="BU19" s="8" t="s">
        <v>0</v>
      </c>
      <c r="BV19" s="8" t="s">
        <v>0</v>
      </c>
      <c r="BW19" s="8" t="s">
        <v>0</v>
      </c>
      <c r="BX19" s="8" t="s">
        <v>0</v>
      </c>
      <c r="BY19" s="8" t="s">
        <v>0</v>
      </c>
      <c r="BZ19" s="8" t="s">
        <v>0</v>
      </c>
      <c r="CA19" s="148">
        <f aca="true" t="shared" si="3" ref="CA19:CA27">SUM(BN19:BZ19)</f>
        <v>0</v>
      </c>
      <c r="CB19" s="8"/>
      <c r="CC19" s="8"/>
      <c r="CD19" s="8"/>
      <c r="CE19" s="8"/>
      <c r="CF19" s="8"/>
      <c r="CG19" s="8"/>
      <c r="CH19" s="8"/>
      <c r="CI19" s="8"/>
      <c r="CJ19" s="8"/>
      <c r="CK19" s="8"/>
      <c r="CL19" s="8"/>
      <c r="CM19" s="8"/>
      <c r="CN19" s="8"/>
      <c r="CO19" s="147">
        <f aca="true" t="shared" si="4" ref="CO19:CO26">SUM(CB19:CN19)</f>
        <v>0</v>
      </c>
      <c r="CP19" s="8"/>
      <c r="CQ19" s="8"/>
      <c r="CR19" s="8"/>
      <c r="CS19" s="8"/>
      <c r="CT19" s="8"/>
      <c r="CU19" s="8"/>
      <c r="CV19" s="8"/>
      <c r="CW19" s="8"/>
      <c r="CX19" s="8"/>
      <c r="CY19" s="8"/>
      <c r="CZ19" s="8"/>
      <c r="DA19" s="8"/>
      <c r="DB19" s="8"/>
      <c r="DC19" s="150">
        <f aca="true" t="shared" si="5" ref="DC19:DC27">SUM(CP19:DB19)</f>
        <v>0</v>
      </c>
      <c r="DD19" s="8"/>
      <c r="DE19" s="8"/>
      <c r="DF19" s="8"/>
      <c r="DG19" s="8"/>
      <c r="DH19" s="8"/>
      <c r="DI19" s="8"/>
      <c r="DJ19" s="8"/>
      <c r="DK19" s="8"/>
      <c r="DL19" s="8"/>
      <c r="DM19" s="8"/>
      <c r="DN19" s="8"/>
      <c r="DO19" s="8"/>
      <c r="DP19" s="8"/>
      <c r="DQ19" s="84">
        <f aca="true" t="shared" si="6" ref="DQ19:DQ34">SUM(DD19:DP19)</f>
        <v>0</v>
      </c>
      <c r="DR19" s="8"/>
      <c r="DS19" s="8"/>
      <c r="DT19" s="8"/>
      <c r="DU19" s="8"/>
      <c r="DV19" s="8"/>
      <c r="DW19" s="8"/>
      <c r="DX19" s="8"/>
      <c r="DY19" s="8"/>
      <c r="DZ19" s="8"/>
      <c r="EA19" s="8"/>
      <c r="EB19" s="8"/>
      <c r="EC19" s="8"/>
      <c r="ED19" s="8"/>
      <c r="EE19" s="85">
        <f aca="true" t="shared" si="7" ref="EE19:EE34">SUM(DR19:ED19)</f>
        <v>0</v>
      </c>
      <c r="EF19" s="64"/>
      <c r="EG19" s="254"/>
      <c r="EH19" s="65"/>
    </row>
    <row r="20" spans="1:138" s="6" customFormat="1" ht="59.25" customHeight="1">
      <c r="A20" s="236" t="s">
        <v>137</v>
      </c>
      <c r="B20" s="236" t="s">
        <v>133</v>
      </c>
      <c r="C20" s="238">
        <v>0.0189</v>
      </c>
      <c r="D20" s="238">
        <v>0.032</v>
      </c>
      <c r="E20" s="240">
        <v>0.25</v>
      </c>
      <c r="F20" s="240">
        <v>0.5</v>
      </c>
      <c r="G20" s="240">
        <v>0.25</v>
      </c>
      <c r="H20" s="240">
        <v>0</v>
      </c>
      <c r="I20" s="236" t="s">
        <v>139</v>
      </c>
      <c r="J20" s="236">
        <v>36</v>
      </c>
      <c r="K20" s="203" t="s">
        <v>141</v>
      </c>
      <c r="L20" s="203" t="s">
        <v>143</v>
      </c>
      <c r="M20" s="242">
        <v>3603</v>
      </c>
      <c r="N20" s="203" t="s">
        <v>146</v>
      </c>
      <c r="O20" s="203" t="s">
        <v>149</v>
      </c>
      <c r="P20" s="207" t="s">
        <v>154</v>
      </c>
      <c r="Q20" s="203" t="s">
        <v>116</v>
      </c>
      <c r="R20" s="203">
        <v>3603019</v>
      </c>
      <c r="S20" s="203" t="s">
        <v>122</v>
      </c>
      <c r="T20" s="203">
        <v>360301900</v>
      </c>
      <c r="U20" s="203">
        <v>1274</v>
      </c>
      <c r="V20" s="203" t="s">
        <v>126</v>
      </c>
      <c r="W20" s="203">
        <v>1050</v>
      </c>
      <c r="X20" s="203">
        <v>256</v>
      </c>
      <c r="Y20" s="203">
        <v>250</v>
      </c>
      <c r="Z20" s="203">
        <v>244</v>
      </c>
      <c r="AA20" s="203">
        <v>300</v>
      </c>
      <c r="AB20" s="203" t="s">
        <v>128</v>
      </c>
      <c r="AC20" s="285">
        <v>262</v>
      </c>
      <c r="AD20" s="282">
        <v>0</v>
      </c>
      <c r="AE20" s="248">
        <f>AI20</f>
        <v>0.35</v>
      </c>
      <c r="AF20" s="218">
        <f>AH20*AM20</f>
        <v>0.416</v>
      </c>
      <c r="AG20" s="157" t="s">
        <v>191</v>
      </c>
      <c r="AH20" s="160">
        <f>SUM(AH21:AH25)</f>
        <v>1</v>
      </c>
      <c r="AI20" s="163">
        <f>(AH21*AI21)+(AH22*AI22)+(AH23*AI23)+(AH24*AI24)+(AH25*AI25)</f>
        <v>0.35</v>
      </c>
      <c r="AJ20" s="163">
        <f>(AH21*AJ21)+(AH22*AJ22)+(AH23*AJ23)+(AH24*AJ24)+(AH25*AJ25)</f>
        <v>0.066</v>
      </c>
      <c r="AK20" s="163">
        <f aca="true" t="shared" si="8" ref="AK20:AL20">(AJ21*AK21)+(AJ22*AK22)+(AJ23*AK23)+(AJ24*AK24)+(AJ25*AK25)</f>
        <v>0</v>
      </c>
      <c r="AL20" s="163">
        <f t="shared" si="8"/>
        <v>0</v>
      </c>
      <c r="AM20" s="161">
        <f t="shared" si="1"/>
        <v>0.416</v>
      </c>
      <c r="AN20" s="136" t="s">
        <v>180</v>
      </c>
      <c r="AO20" s="384"/>
      <c r="AP20" s="385"/>
      <c r="AQ20" s="386"/>
      <c r="AR20" s="203" t="s">
        <v>130</v>
      </c>
      <c r="AS20" s="203" t="s">
        <v>136</v>
      </c>
      <c r="AT20" s="209">
        <v>2021768920021</v>
      </c>
      <c r="AU20" s="211">
        <v>9822833601</v>
      </c>
      <c r="AV20" s="279" t="s">
        <v>175</v>
      </c>
      <c r="AW20" s="207" t="s">
        <v>209</v>
      </c>
      <c r="AX20" s="203" t="s">
        <v>2</v>
      </c>
      <c r="AY20" s="381"/>
      <c r="AZ20" s="203"/>
      <c r="BA20" s="63"/>
      <c r="BB20" s="63"/>
      <c r="BC20" s="63"/>
      <c r="BD20" s="63"/>
      <c r="BE20" s="63"/>
      <c r="BF20" s="63"/>
      <c r="BG20" s="63"/>
      <c r="BH20" s="63"/>
      <c r="BI20" s="63"/>
      <c r="BJ20" s="63"/>
      <c r="BK20" s="63"/>
      <c r="BL20" s="63"/>
      <c r="BM20" s="232">
        <f t="shared" si="2"/>
        <v>0</v>
      </c>
      <c r="BN20" s="211">
        <v>1392009025</v>
      </c>
      <c r="BO20" s="144"/>
      <c r="BP20" s="144"/>
      <c r="BQ20" s="144"/>
      <c r="BR20" s="144"/>
      <c r="BS20" s="144"/>
      <c r="BT20" s="144"/>
      <c r="BU20" s="144"/>
      <c r="BV20" s="144"/>
      <c r="BW20" s="144"/>
      <c r="BX20" s="144"/>
      <c r="BY20" s="211"/>
      <c r="BZ20" s="211"/>
      <c r="CA20" s="259">
        <f>SUM(BN20:BZ23)</f>
        <v>1392009025</v>
      </c>
      <c r="CB20" s="211">
        <v>1392009025</v>
      </c>
      <c r="CC20" s="203"/>
      <c r="CD20" s="203"/>
      <c r="CE20" s="203"/>
      <c r="CF20" s="203"/>
      <c r="CG20" s="203"/>
      <c r="CH20" s="203"/>
      <c r="CI20" s="203"/>
      <c r="CJ20" s="203"/>
      <c r="CK20" s="203"/>
      <c r="CL20" s="203"/>
      <c r="CM20" s="211"/>
      <c r="CN20" s="211"/>
      <c r="CO20" s="262">
        <f>SUM(CB20:CN22)</f>
        <v>1392009025</v>
      </c>
      <c r="CP20" s="211">
        <v>175250050</v>
      </c>
      <c r="CQ20" s="211"/>
      <c r="CR20" s="211"/>
      <c r="CS20" s="211"/>
      <c r="CT20" s="211"/>
      <c r="CU20" s="211"/>
      <c r="CV20" s="211"/>
      <c r="CW20" s="211"/>
      <c r="CX20" s="211"/>
      <c r="CY20" s="211"/>
      <c r="CZ20" s="211"/>
      <c r="DA20" s="211"/>
      <c r="DB20" s="211"/>
      <c r="DC20" s="250">
        <f>SUM(CP20:DB23)</f>
        <v>175250050</v>
      </c>
      <c r="DD20" s="211">
        <v>175250050</v>
      </c>
      <c r="DE20" s="211"/>
      <c r="DF20" s="211"/>
      <c r="DG20" s="211"/>
      <c r="DH20" s="211"/>
      <c r="DI20" s="211"/>
      <c r="DJ20" s="211"/>
      <c r="DK20" s="211"/>
      <c r="DL20" s="211"/>
      <c r="DM20" s="211"/>
      <c r="DN20" s="211"/>
      <c r="DO20" s="211"/>
      <c r="DP20" s="211"/>
      <c r="DQ20" s="256">
        <f>SUM(DD20:DP23)</f>
        <v>175250050</v>
      </c>
      <c r="DR20" s="211">
        <v>175250050</v>
      </c>
      <c r="DS20" s="211"/>
      <c r="DT20" s="211"/>
      <c r="DU20" s="211"/>
      <c r="DV20" s="211"/>
      <c r="DW20" s="211"/>
      <c r="DX20" s="211"/>
      <c r="DY20" s="211"/>
      <c r="DZ20" s="211"/>
      <c r="EA20" s="211"/>
      <c r="EB20" s="211"/>
      <c r="EC20" s="211"/>
      <c r="ED20" s="211"/>
      <c r="EE20" s="256">
        <f>SUM(DR20:ED23)</f>
        <v>175250050</v>
      </c>
      <c r="EF20" s="265">
        <f>EE20/CO20</f>
        <v>0.12589720817363234</v>
      </c>
      <c r="EG20" s="254"/>
      <c r="EH20" s="253"/>
    </row>
    <row r="21" spans="1:138" s="6" customFormat="1" ht="60.75" customHeight="1">
      <c r="A21" s="297"/>
      <c r="B21" s="297"/>
      <c r="C21" s="298"/>
      <c r="D21" s="298"/>
      <c r="E21" s="296"/>
      <c r="F21" s="296"/>
      <c r="G21" s="296"/>
      <c r="H21" s="296"/>
      <c r="I21" s="297"/>
      <c r="J21" s="297"/>
      <c r="K21" s="230"/>
      <c r="L21" s="230"/>
      <c r="M21" s="299"/>
      <c r="N21" s="230"/>
      <c r="O21" s="230"/>
      <c r="P21" s="235"/>
      <c r="Q21" s="230"/>
      <c r="R21" s="230"/>
      <c r="S21" s="230"/>
      <c r="T21" s="230"/>
      <c r="U21" s="230"/>
      <c r="V21" s="230"/>
      <c r="W21" s="230"/>
      <c r="X21" s="230"/>
      <c r="Y21" s="230"/>
      <c r="Z21" s="230"/>
      <c r="AA21" s="230"/>
      <c r="AB21" s="230"/>
      <c r="AC21" s="286"/>
      <c r="AD21" s="283"/>
      <c r="AE21" s="288"/>
      <c r="AF21" s="289"/>
      <c r="AG21" s="124" t="s">
        <v>165</v>
      </c>
      <c r="AH21" s="139">
        <v>0.1</v>
      </c>
      <c r="AI21" s="7">
        <v>0.5</v>
      </c>
      <c r="AJ21" s="7">
        <v>0</v>
      </c>
      <c r="AK21" s="142"/>
      <c r="AL21" s="142"/>
      <c r="AM21" s="7">
        <f>+AI21+AJ21+AK21+AL21</f>
        <v>0.5</v>
      </c>
      <c r="AN21" s="125" t="s">
        <v>180</v>
      </c>
      <c r="AO21" s="130" t="s">
        <v>187</v>
      </c>
      <c r="AP21" s="63" t="s">
        <v>181</v>
      </c>
      <c r="AQ21" s="63" t="s">
        <v>171</v>
      </c>
      <c r="AR21" s="230"/>
      <c r="AS21" s="230"/>
      <c r="AT21" s="231"/>
      <c r="AU21" s="213"/>
      <c r="AV21" s="280"/>
      <c r="AW21" s="235"/>
      <c r="AX21" s="230"/>
      <c r="AY21" s="382"/>
      <c r="AZ21" s="230"/>
      <c r="BA21" s="63"/>
      <c r="BB21" s="63"/>
      <c r="BC21" s="63"/>
      <c r="BD21" s="63"/>
      <c r="BE21" s="63"/>
      <c r="BF21" s="63"/>
      <c r="BG21" s="63"/>
      <c r="BH21" s="63"/>
      <c r="BI21" s="63"/>
      <c r="BJ21" s="63"/>
      <c r="BK21" s="63"/>
      <c r="BL21" s="63"/>
      <c r="BM21" s="233"/>
      <c r="BN21" s="213"/>
      <c r="BO21" s="172"/>
      <c r="BP21" s="172"/>
      <c r="BQ21" s="172"/>
      <c r="BR21" s="172"/>
      <c r="BS21" s="172"/>
      <c r="BT21" s="172"/>
      <c r="BU21" s="172"/>
      <c r="BV21" s="172"/>
      <c r="BW21" s="172"/>
      <c r="BX21" s="172"/>
      <c r="BY21" s="213"/>
      <c r="BZ21" s="213"/>
      <c r="CA21" s="260"/>
      <c r="CB21" s="213"/>
      <c r="CC21" s="230"/>
      <c r="CD21" s="230"/>
      <c r="CE21" s="230"/>
      <c r="CF21" s="230"/>
      <c r="CG21" s="230"/>
      <c r="CH21" s="230"/>
      <c r="CI21" s="230"/>
      <c r="CJ21" s="230"/>
      <c r="CK21" s="230"/>
      <c r="CL21" s="230"/>
      <c r="CM21" s="213"/>
      <c r="CN21" s="213"/>
      <c r="CO21" s="263"/>
      <c r="CP21" s="213"/>
      <c r="CQ21" s="213"/>
      <c r="CR21" s="213"/>
      <c r="CS21" s="213"/>
      <c r="CT21" s="213"/>
      <c r="CU21" s="213"/>
      <c r="CV21" s="213"/>
      <c r="CW21" s="213"/>
      <c r="CX21" s="213"/>
      <c r="CY21" s="213"/>
      <c r="CZ21" s="213"/>
      <c r="DA21" s="213"/>
      <c r="DB21" s="213"/>
      <c r="DC21" s="251"/>
      <c r="DD21" s="213"/>
      <c r="DE21" s="213"/>
      <c r="DF21" s="213"/>
      <c r="DG21" s="213"/>
      <c r="DH21" s="213"/>
      <c r="DI21" s="213"/>
      <c r="DJ21" s="213"/>
      <c r="DK21" s="213"/>
      <c r="DL21" s="213"/>
      <c r="DM21" s="213"/>
      <c r="DN21" s="213"/>
      <c r="DO21" s="213"/>
      <c r="DP21" s="213"/>
      <c r="DQ21" s="257"/>
      <c r="DR21" s="213"/>
      <c r="DS21" s="213"/>
      <c r="DT21" s="213"/>
      <c r="DU21" s="213"/>
      <c r="DV21" s="213"/>
      <c r="DW21" s="213"/>
      <c r="DX21" s="213"/>
      <c r="DY21" s="213"/>
      <c r="DZ21" s="213"/>
      <c r="EA21" s="213"/>
      <c r="EB21" s="213"/>
      <c r="EC21" s="213"/>
      <c r="ED21" s="213"/>
      <c r="EE21" s="257"/>
      <c r="EF21" s="266"/>
      <c r="EG21" s="254"/>
      <c r="EH21" s="254"/>
    </row>
    <row r="22" spans="1:138" s="6" customFormat="1" ht="50.25" customHeight="1">
      <c r="A22" s="297"/>
      <c r="B22" s="297"/>
      <c r="C22" s="298"/>
      <c r="D22" s="298"/>
      <c r="E22" s="296"/>
      <c r="F22" s="296"/>
      <c r="G22" s="296"/>
      <c r="H22" s="296"/>
      <c r="I22" s="297"/>
      <c r="J22" s="297"/>
      <c r="K22" s="230"/>
      <c r="L22" s="230"/>
      <c r="M22" s="299"/>
      <c r="N22" s="230"/>
      <c r="O22" s="230"/>
      <c r="P22" s="235"/>
      <c r="Q22" s="230"/>
      <c r="R22" s="230"/>
      <c r="S22" s="230"/>
      <c r="T22" s="230"/>
      <c r="U22" s="230"/>
      <c r="V22" s="230"/>
      <c r="W22" s="230"/>
      <c r="X22" s="230"/>
      <c r="Y22" s="230"/>
      <c r="Z22" s="230"/>
      <c r="AA22" s="230"/>
      <c r="AB22" s="230"/>
      <c r="AC22" s="286"/>
      <c r="AD22" s="283"/>
      <c r="AE22" s="288"/>
      <c r="AF22" s="289"/>
      <c r="AG22" s="124" t="s">
        <v>164</v>
      </c>
      <c r="AH22" s="139">
        <v>0.1</v>
      </c>
      <c r="AI22" s="7">
        <v>1</v>
      </c>
      <c r="AJ22" s="7">
        <v>0</v>
      </c>
      <c r="AK22" s="142"/>
      <c r="AL22" s="142"/>
      <c r="AM22" s="7">
        <f t="shared" si="1"/>
        <v>1</v>
      </c>
      <c r="AN22" s="125" t="s">
        <v>180</v>
      </c>
      <c r="AO22" s="130" t="s">
        <v>214</v>
      </c>
      <c r="AP22" s="63" t="s">
        <v>182</v>
      </c>
      <c r="AQ22" s="63" t="s">
        <v>3</v>
      </c>
      <c r="AR22" s="230"/>
      <c r="AS22" s="230"/>
      <c r="AT22" s="231"/>
      <c r="AU22" s="213"/>
      <c r="AV22" s="281"/>
      <c r="AW22" s="208"/>
      <c r="AX22" s="204"/>
      <c r="AY22" s="382"/>
      <c r="AZ22" s="230"/>
      <c r="BA22" s="63"/>
      <c r="BB22" s="63"/>
      <c r="BC22" s="63"/>
      <c r="BD22" s="63"/>
      <c r="BE22" s="63"/>
      <c r="BF22" s="63"/>
      <c r="BG22" s="63"/>
      <c r="BH22" s="63"/>
      <c r="BI22" s="63"/>
      <c r="BJ22" s="63"/>
      <c r="BK22" s="63"/>
      <c r="BL22" s="63"/>
      <c r="BM22" s="233"/>
      <c r="BN22" s="212"/>
      <c r="BO22" s="172"/>
      <c r="BP22" s="172"/>
      <c r="BQ22" s="172"/>
      <c r="BR22" s="172"/>
      <c r="BS22" s="172"/>
      <c r="BT22" s="172"/>
      <c r="BU22" s="172"/>
      <c r="BV22" s="172"/>
      <c r="BW22" s="172"/>
      <c r="BX22" s="172"/>
      <c r="BY22" s="212"/>
      <c r="BZ22" s="212"/>
      <c r="CA22" s="261"/>
      <c r="CB22" s="212"/>
      <c r="CC22" s="230"/>
      <c r="CD22" s="230"/>
      <c r="CE22" s="230"/>
      <c r="CF22" s="230"/>
      <c r="CG22" s="230"/>
      <c r="CH22" s="230"/>
      <c r="CI22" s="230"/>
      <c r="CJ22" s="230"/>
      <c r="CK22" s="230"/>
      <c r="CL22" s="230"/>
      <c r="CM22" s="212"/>
      <c r="CN22" s="212"/>
      <c r="CO22" s="264"/>
      <c r="CP22" s="212"/>
      <c r="CQ22" s="212"/>
      <c r="CR22" s="212"/>
      <c r="CS22" s="212"/>
      <c r="CT22" s="212"/>
      <c r="CU22" s="212"/>
      <c r="CV22" s="212"/>
      <c r="CW22" s="212"/>
      <c r="CX22" s="212"/>
      <c r="CY22" s="212"/>
      <c r="CZ22" s="212"/>
      <c r="DA22" s="212"/>
      <c r="DB22" s="212"/>
      <c r="DC22" s="252"/>
      <c r="DD22" s="212"/>
      <c r="DE22" s="212"/>
      <c r="DF22" s="212"/>
      <c r="DG22" s="212"/>
      <c r="DH22" s="212"/>
      <c r="DI22" s="212"/>
      <c r="DJ22" s="212"/>
      <c r="DK22" s="212"/>
      <c r="DL22" s="212"/>
      <c r="DM22" s="212"/>
      <c r="DN22" s="212"/>
      <c r="DO22" s="212"/>
      <c r="DP22" s="212"/>
      <c r="DQ22" s="258"/>
      <c r="DR22" s="212"/>
      <c r="DS22" s="212"/>
      <c r="DT22" s="212"/>
      <c r="DU22" s="212"/>
      <c r="DV22" s="212"/>
      <c r="DW22" s="212"/>
      <c r="DX22" s="212"/>
      <c r="DY22" s="212"/>
      <c r="DZ22" s="212"/>
      <c r="EA22" s="212"/>
      <c r="EB22" s="212"/>
      <c r="EC22" s="212"/>
      <c r="ED22" s="212"/>
      <c r="EE22" s="258"/>
      <c r="EF22" s="266"/>
      <c r="EG22" s="254"/>
      <c r="EH22" s="254"/>
    </row>
    <row r="23" spans="1:138" s="6" customFormat="1" ht="45" customHeight="1">
      <c r="A23" s="297"/>
      <c r="B23" s="297"/>
      <c r="C23" s="298"/>
      <c r="D23" s="298"/>
      <c r="E23" s="296"/>
      <c r="F23" s="296"/>
      <c r="G23" s="296"/>
      <c r="H23" s="296"/>
      <c r="I23" s="297"/>
      <c r="J23" s="297"/>
      <c r="K23" s="230"/>
      <c r="L23" s="230"/>
      <c r="M23" s="299"/>
      <c r="N23" s="230"/>
      <c r="O23" s="230"/>
      <c r="P23" s="235"/>
      <c r="Q23" s="230"/>
      <c r="R23" s="230"/>
      <c r="S23" s="230"/>
      <c r="T23" s="230"/>
      <c r="U23" s="230"/>
      <c r="V23" s="230"/>
      <c r="W23" s="230"/>
      <c r="X23" s="230"/>
      <c r="Y23" s="230"/>
      <c r="Z23" s="230"/>
      <c r="AA23" s="230"/>
      <c r="AB23" s="230"/>
      <c r="AC23" s="286"/>
      <c r="AD23" s="283"/>
      <c r="AE23" s="288"/>
      <c r="AF23" s="289"/>
      <c r="AG23" s="124" t="s">
        <v>162</v>
      </c>
      <c r="AH23" s="139">
        <v>0.1</v>
      </c>
      <c r="AI23" s="7">
        <v>1</v>
      </c>
      <c r="AJ23" s="7">
        <v>0</v>
      </c>
      <c r="AK23" s="142"/>
      <c r="AL23" s="142"/>
      <c r="AM23" s="7">
        <f t="shared" si="1"/>
        <v>1</v>
      </c>
      <c r="AN23" s="125" t="s">
        <v>180</v>
      </c>
      <c r="AO23" s="130" t="s">
        <v>214</v>
      </c>
      <c r="AP23" s="63" t="s">
        <v>182</v>
      </c>
      <c r="AQ23" s="63" t="s">
        <v>3</v>
      </c>
      <c r="AR23" s="230"/>
      <c r="AS23" s="230"/>
      <c r="AT23" s="231"/>
      <c r="AU23" s="213"/>
      <c r="AV23" s="197" t="s">
        <v>206</v>
      </c>
      <c r="AW23" s="191" t="s">
        <v>209</v>
      </c>
      <c r="AX23" s="173" t="s">
        <v>2</v>
      </c>
      <c r="AY23" s="382"/>
      <c r="AZ23" s="230"/>
      <c r="BA23" s="63"/>
      <c r="BB23" s="63"/>
      <c r="BC23" s="63"/>
      <c r="BD23" s="63"/>
      <c r="BE23" s="63"/>
      <c r="BF23" s="63"/>
      <c r="BG23" s="63"/>
      <c r="BH23" s="63"/>
      <c r="BI23" s="63"/>
      <c r="BJ23" s="63"/>
      <c r="BK23" s="63"/>
      <c r="BL23" s="63"/>
      <c r="BM23" s="233"/>
      <c r="BN23" s="182"/>
      <c r="BO23" s="173"/>
      <c r="BP23" s="173"/>
      <c r="BQ23" s="173"/>
      <c r="BR23" s="173"/>
      <c r="BS23" s="173"/>
      <c r="BT23" s="173"/>
      <c r="BU23" s="173"/>
      <c r="BV23" s="173"/>
      <c r="BW23" s="173"/>
      <c r="BX23" s="173"/>
      <c r="BY23" s="177"/>
      <c r="BZ23" s="173"/>
      <c r="CA23" s="174"/>
      <c r="CB23" s="182">
        <v>455941113</v>
      </c>
      <c r="CC23" s="204"/>
      <c r="CD23" s="204"/>
      <c r="CE23" s="204"/>
      <c r="CF23" s="204"/>
      <c r="CG23" s="204"/>
      <c r="CH23" s="204"/>
      <c r="CI23" s="204"/>
      <c r="CJ23" s="204"/>
      <c r="CK23" s="204"/>
      <c r="CL23" s="204"/>
      <c r="CM23" s="177"/>
      <c r="CN23" s="173"/>
      <c r="CO23" s="169">
        <f>SUM(CB23+CM23+CN23)</f>
        <v>455941113</v>
      </c>
      <c r="CP23" s="182">
        <v>0</v>
      </c>
      <c r="CQ23" s="182"/>
      <c r="CR23" s="182"/>
      <c r="CS23" s="182"/>
      <c r="CT23" s="182"/>
      <c r="CU23" s="182"/>
      <c r="CV23" s="182"/>
      <c r="CW23" s="182"/>
      <c r="CX23" s="182"/>
      <c r="CY23" s="182"/>
      <c r="CZ23" s="182"/>
      <c r="DA23" s="182"/>
      <c r="DB23" s="182"/>
      <c r="DC23" s="183"/>
      <c r="DD23" s="182"/>
      <c r="DE23" s="182"/>
      <c r="DF23" s="182"/>
      <c r="DG23" s="182"/>
      <c r="DH23" s="182"/>
      <c r="DI23" s="182"/>
      <c r="DJ23" s="182"/>
      <c r="DK23" s="182"/>
      <c r="DL23" s="182"/>
      <c r="DM23" s="182"/>
      <c r="DN23" s="182"/>
      <c r="DO23" s="182"/>
      <c r="DP23" s="182"/>
      <c r="DQ23" s="187"/>
      <c r="DR23" s="182"/>
      <c r="DS23" s="182"/>
      <c r="DT23" s="182"/>
      <c r="DU23" s="182"/>
      <c r="DV23" s="182"/>
      <c r="DW23" s="182"/>
      <c r="DX23" s="182"/>
      <c r="DY23" s="182"/>
      <c r="DZ23" s="182"/>
      <c r="EA23" s="182"/>
      <c r="EB23" s="182"/>
      <c r="EC23" s="182"/>
      <c r="ED23" s="182"/>
      <c r="EE23" s="187"/>
      <c r="EF23" s="266"/>
      <c r="EG23" s="254"/>
      <c r="EH23" s="254"/>
    </row>
    <row r="24" spans="1:138" s="6" customFormat="1" ht="62.25" customHeight="1">
      <c r="A24" s="297"/>
      <c r="B24" s="297"/>
      <c r="C24" s="298"/>
      <c r="D24" s="298"/>
      <c r="E24" s="296"/>
      <c r="F24" s="296"/>
      <c r="G24" s="296"/>
      <c r="H24" s="296"/>
      <c r="I24" s="297"/>
      <c r="J24" s="297"/>
      <c r="K24" s="230"/>
      <c r="L24" s="230"/>
      <c r="M24" s="299"/>
      <c r="N24" s="230"/>
      <c r="O24" s="230"/>
      <c r="P24" s="235"/>
      <c r="Q24" s="230"/>
      <c r="R24" s="230"/>
      <c r="S24" s="230"/>
      <c r="T24" s="230"/>
      <c r="U24" s="230"/>
      <c r="V24" s="230"/>
      <c r="W24" s="230"/>
      <c r="X24" s="230"/>
      <c r="Y24" s="230"/>
      <c r="Z24" s="230"/>
      <c r="AA24" s="230"/>
      <c r="AB24" s="230"/>
      <c r="AC24" s="286"/>
      <c r="AD24" s="283"/>
      <c r="AE24" s="288"/>
      <c r="AF24" s="289"/>
      <c r="AG24" s="124" t="s">
        <v>199</v>
      </c>
      <c r="AH24" s="139">
        <v>0.2</v>
      </c>
      <c r="AI24" s="7">
        <v>0.5</v>
      </c>
      <c r="AJ24" s="7">
        <v>0.33</v>
      </c>
      <c r="AK24" s="142"/>
      <c r="AL24" s="142"/>
      <c r="AM24" s="7">
        <f t="shared" si="1"/>
        <v>0.8300000000000001</v>
      </c>
      <c r="AN24" s="125" t="s">
        <v>180</v>
      </c>
      <c r="AO24" s="130" t="s">
        <v>213</v>
      </c>
      <c r="AP24" s="63" t="s">
        <v>182</v>
      </c>
      <c r="AQ24" s="63" t="s">
        <v>3</v>
      </c>
      <c r="AR24" s="230"/>
      <c r="AS24" s="230"/>
      <c r="AT24" s="231"/>
      <c r="AU24" s="213"/>
      <c r="AV24" s="198" t="s">
        <v>174</v>
      </c>
      <c r="AW24" s="190" t="s">
        <v>209</v>
      </c>
      <c r="AX24" s="63" t="s">
        <v>2</v>
      </c>
      <c r="AY24" s="382"/>
      <c r="AZ24" s="230"/>
      <c r="BA24" s="63"/>
      <c r="BB24" s="63"/>
      <c r="BC24" s="63"/>
      <c r="BD24" s="63"/>
      <c r="BE24" s="63"/>
      <c r="BF24" s="63"/>
      <c r="BG24" s="63"/>
      <c r="BH24" s="63"/>
      <c r="BI24" s="63"/>
      <c r="BJ24" s="63"/>
      <c r="BK24" s="63"/>
      <c r="BL24" s="63"/>
      <c r="BM24" s="233"/>
      <c r="BN24" s="166"/>
      <c r="BO24" s="132"/>
      <c r="BP24" s="132"/>
      <c r="BQ24" s="132"/>
      <c r="BR24" s="132"/>
      <c r="BS24" s="132"/>
      <c r="BT24" s="132"/>
      <c r="BU24" s="132"/>
      <c r="BV24" s="132"/>
      <c r="BW24" s="132"/>
      <c r="BX24" s="132"/>
      <c r="BY24" s="177"/>
      <c r="BZ24" s="178">
        <v>501261075</v>
      </c>
      <c r="CA24" s="179">
        <f>SUM(BO24:BZ24)</f>
        <v>501261075</v>
      </c>
      <c r="CB24" s="176">
        <v>501261075</v>
      </c>
      <c r="CC24" s="83"/>
      <c r="CD24" s="83"/>
      <c r="CE24" s="83"/>
      <c r="CF24" s="83"/>
      <c r="CG24" s="83"/>
      <c r="CH24" s="83"/>
      <c r="CI24" s="83"/>
      <c r="CJ24" s="83"/>
      <c r="CK24" s="83"/>
      <c r="CL24" s="83"/>
      <c r="CM24" s="83"/>
      <c r="CN24" s="83"/>
      <c r="CO24" s="170">
        <f>SUM(CB24:CN24)</f>
        <v>501261075</v>
      </c>
      <c r="CP24" s="176">
        <v>465148002</v>
      </c>
      <c r="CQ24" s="83"/>
      <c r="CR24" s="83"/>
      <c r="CS24" s="83"/>
      <c r="CT24" s="83"/>
      <c r="CU24" s="83"/>
      <c r="CV24" s="83"/>
      <c r="CW24" s="83"/>
      <c r="CX24" s="83"/>
      <c r="CY24" s="83"/>
      <c r="CZ24" s="83"/>
      <c r="DA24" s="83"/>
      <c r="DB24" s="176"/>
      <c r="DC24" s="175">
        <f>SUM(CP24:DB24)</f>
        <v>465148002</v>
      </c>
      <c r="DD24" s="176">
        <v>404511082</v>
      </c>
      <c r="DE24" s="155"/>
      <c r="DF24" s="155"/>
      <c r="DG24" s="155"/>
      <c r="DH24" s="155"/>
      <c r="DI24" s="155"/>
      <c r="DJ24" s="155"/>
      <c r="DK24" s="155"/>
      <c r="DL24" s="155"/>
      <c r="DM24" s="155"/>
      <c r="DN24" s="155"/>
      <c r="DO24" s="155"/>
      <c r="DP24" s="156"/>
      <c r="DQ24" s="188">
        <f>SUM(DD24:DP24)</f>
        <v>404511082</v>
      </c>
      <c r="DR24" s="176">
        <v>404511082</v>
      </c>
      <c r="DS24" s="8"/>
      <c r="DT24" s="8"/>
      <c r="DU24" s="8"/>
      <c r="DV24" s="8"/>
      <c r="DW24" s="8"/>
      <c r="DX24" s="8"/>
      <c r="DY24" s="8"/>
      <c r="DZ24" s="8"/>
      <c r="EA24" s="8"/>
      <c r="EB24" s="8"/>
      <c r="EC24" s="8"/>
      <c r="ED24" s="140"/>
      <c r="EE24" s="188">
        <f>SUM(DR24:ED24)</f>
        <v>404511082</v>
      </c>
      <c r="EF24" s="266"/>
      <c r="EG24" s="254"/>
      <c r="EH24" s="254"/>
    </row>
    <row r="25" spans="1:138" s="6" customFormat="1" ht="165.6" customHeight="1">
      <c r="A25" s="297"/>
      <c r="B25" s="297"/>
      <c r="C25" s="298"/>
      <c r="D25" s="298"/>
      <c r="E25" s="296"/>
      <c r="F25" s="296"/>
      <c r="G25" s="296"/>
      <c r="H25" s="296"/>
      <c r="I25" s="237"/>
      <c r="J25" s="297"/>
      <c r="K25" s="204"/>
      <c r="L25" s="230"/>
      <c r="M25" s="299"/>
      <c r="N25" s="230"/>
      <c r="O25" s="230"/>
      <c r="P25" s="235"/>
      <c r="Q25" s="230"/>
      <c r="R25" s="204"/>
      <c r="S25" s="230"/>
      <c r="T25" s="204"/>
      <c r="U25" s="230"/>
      <c r="V25" s="204"/>
      <c r="W25" s="230"/>
      <c r="X25" s="230"/>
      <c r="Y25" s="230"/>
      <c r="Z25" s="230"/>
      <c r="AA25" s="230"/>
      <c r="AB25" s="230"/>
      <c r="AC25" s="286"/>
      <c r="AD25" s="283"/>
      <c r="AE25" s="288"/>
      <c r="AF25" s="219"/>
      <c r="AG25" s="124" t="s">
        <v>163</v>
      </c>
      <c r="AH25" s="139">
        <v>0.5</v>
      </c>
      <c r="AI25" s="7">
        <v>0</v>
      </c>
      <c r="AJ25" s="7">
        <v>0</v>
      </c>
      <c r="AK25" s="142"/>
      <c r="AL25" s="142"/>
      <c r="AM25" s="7">
        <f t="shared" si="1"/>
        <v>0</v>
      </c>
      <c r="AN25" s="125" t="s">
        <v>180</v>
      </c>
      <c r="AO25" s="130" t="s">
        <v>188</v>
      </c>
      <c r="AP25" s="63" t="s">
        <v>183</v>
      </c>
      <c r="AQ25" s="63" t="s">
        <v>3</v>
      </c>
      <c r="AR25" s="230"/>
      <c r="AS25" s="230"/>
      <c r="AT25" s="231"/>
      <c r="AU25" s="213"/>
      <c r="AV25" s="133" t="s">
        <v>173</v>
      </c>
      <c r="AW25" s="135" t="s">
        <v>4</v>
      </c>
      <c r="AX25" s="132" t="s">
        <v>211</v>
      </c>
      <c r="AY25" s="383"/>
      <c r="AZ25" s="204"/>
      <c r="BA25" s="203"/>
      <c r="BB25" s="203"/>
      <c r="BC25" s="203"/>
      <c r="BD25" s="203"/>
      <c r="BE25" s="203"/>
      <c r="BF25" s="203"/>
      <c r="BG25" s="203"/>
      <c r="BH25" s="203"/>
      <c r="BI25" s="203"/>
      <c r="BJ25" s="203"/>
      <c r="BK25" s="203"/>
      <c r="BL25" s="203"/>
      <c r="BM25" s="234"/>
      <c r="BN25" s="178"/>
      <c r="BO25" s="173"/>
      <c r="BP25" s="173"/>
      <c r="BQ25" s="173"/>
      <c r="BR25" s="173"/>
      <c r="BS25" s="173"/>
      <c r="BT25" s="173"/>
      <c r="BU25" s="173"/>
      <c r="BV25" s="173"/>
      <c r="BW25" s="173"/>
      <c r="BX25" s="173"/>
      <c r="BY25" s="177">
        <v>100000000</v>
      </c>
      <c r="BZ25" s="155"/>
      <c r="CA25" s="180">
        <f>SUM(BN25:BZ25)</f>
        <v>100000000</v>
      </c>
      <c r="CB25" s="176">
        <f>BN25</f>
        <v>0</v>
      </c>
      <c r="CC25" s="83"/>
      <c r="CD25" s="83"/>
      <c r="CE25" s="83"/>
      <c r="CF25" s="83"/>
      <c r="CG25" s="83"/>
      <c r="CH25" s="83"/>
      <c r="CI25" s="83"/>
      <c r="CJ25" s="83"/>
      <c r="CK25" s="83"/>
      <c r="CL25" s="83"/>
      <c r="CM25" s="181">
        <v>100000000</v>
      </c>
      <c r="CN25" s="83"/>
      <c r="CO25" s="170">
        <f>SUM(CB25:CN25)</f>
        <v>100000000</v>
      </c>
      <c r="CP25" s="83"/>
      <c r="CQ25" s="83"/>
      <c r="CR25" s="83"/>
      <c r="CS25" s="83"/>
      <c r="CT25" s="83"/>
      <c r="CU25" s="83"/>
      <c r="CV25" s="83"/>
      <c r="CW25" s="83"/>
      <c r="CX25" s="83"/>
      <c r="CY25" s="83"/>
      <c r="CZ25" s="83"/>
      <c r="DA25" s="83"/>
      <c r="DB25" s="83"/>
      <c r="DC25" s="175">
        <f>SUM(CP25:DB25)</f>
        <v>0</v>
      </c>
      <c r="DD25" s="155"/>
      <c r="DE25" s="155"/>
      <c r="DF25" s="155"/>
      <c r="DG25" s="155"/>
      <c r="DH25" s="155"/>
      <c r="DI25" s="155"/>
      <c r="DJ25" s="155"/>
      <c r="DK25" s="155"/>
      <c r="DL25" s="155"/>
      <c r="DM25" s="155"/>
      <c r="DN25" s="155"/>
      <c r="DO25" s="155"/>
      <c r="DP25" s="155"/>
      <c r="DQ25" s="188"/>
      <c r="DR25" s="8"/>
      <c r="DS25" s="8"/>
      <c r="DT25" s="8"/>
      <c r="DU25" s="8"/>
      <c r="DV25" s="8"/>
      <c r="DW25" s="8"/>
      <c r="DX25" s="8"/>
      <c r="DY25" s="8"/>
      <c r="DZ25" s="8"/>
      <c r="EA25" s="8"/>
      <c r="EB25" s="8"/>
      <c r="EC25" s="8"/>
      <c r="ED25" s="8"/>
      <c r="EE25" s="188"/>
      <c r="EF25" s="267"/>
      <c r="EG25" s="254"/>
      <c r="EH25" s="255"/>
    </row>
    <row r="26" spans="1:138" s="6" customFormat="1" ht="16.8" customHeight="1" hidden="1">
      <c r="A26" s="67" t="s">
        <v>137</v>
      </c>
      <c r="B26" s="297"/>
      <c r="C26" s="113">
        <v>0.0189</v>
      </c>
      <c r="D26" s="115">
        <v>0.032</v>
      </c>
      <c r="E26" s="114">
        <v>0.25</v>
      </c>
      <c r="F26" s="114">
        <v>0.25</v>
      </c>
      <c r="G26" s="114">
        <v>0.25</v>
      </c>
      <c r="H26" s="114">
        <v>0.25</v>
      </c>
      <c r="I26" s="141" t="s">
        <v>139</v>
      </c>
      <c r="J26" s="118">
        <v>36</v>
      </c>
      <c r="K26" s="116" t="s">
        <v>141</v>
      </c>
      <c r="L26" s="116" t="s">
        <v>143</v>
      </c>
      <c r="M26" s="120">
        <v>3603</v>
      </c>
      <c r="N26" s="116" t="s">
        <v>146</v>
      </c>
      <c r="O26" s="83" t="s">
        <v>149</v>
      </c>
      <c r="P26" s="135" t="s">
        <v>155</v>
      </c>
      <c r="Q26" s="83" t="s">
        <v>117</v>
      </c>
      <c r="R26" s="112">
        <v>3603003</v>
      </c>
      <c r="S26" s="83" t="s">
        <v>121</v>
      </c>
      <c r="T26" s="112">
        <v>360300300</v>
      </c>
      <c r="U26" s="83">
        <v>9</v>
      </c>
      <c r="V26" s="112" t="s">
        <v>126</v>
      </c>
      <c r="W26" s="83">
        <v>13</v>
      </c>
      <c r="X26" s="111">
        <v>1</v>
      </c>
      <c r="Y26" s="111">
        <v>2</v>
      </c>
      <c r="Z26" s="111">
        <v>1</v>
      </c>
      <c r="AA26" s="111">
        <v>0</v>
      </c>
      <c r="AB26" s="111" t="s">
        <v>128</v>
      </c>
      <c r="AC26" s="121">
        <v>1</v>
      </c>
      <c r="AD26" s="122">
        <v>1</v>
      </c>
      <c r="AE26" s="60"/>
      <c r="AF26" s="131">
        <f>AD26/AC26*1</f>
        <v>1</v>
      </c>
      <c r="AG26" s="123" t="s">
        <v>193</v>
      </c>
      <c r="AH26" s="61">
        <v>1</v>
      </c>
      <c r="AI26" s="62"/>
      <c r="AJ26" s="62"/>
      <c r="AK26" s="61"/>
      <c r="AL26" s="61"/>
      <c r="AM26" s="62">
        <f t="shared" si="1"/>
        <v>0</v>
      </c>
      <c r="AN26" s="125" t="s">
        <v>0</v>
      </c>
      <c r="AO26" s="66" t="s">
        <v>0</v>
      </c>
      <c r="AP26" s="125" t="s">
        <v>0</v>
      </c>
      <c r="AQ26" s="129" t="s">
        <v>0</v>
      </c>
      <c r="AR26" s="230"/>
      <c r="AS26" s="230"/>
      <c r="AT26" s="231"/>
      <c r="AU26" s="213"/>
      <c r="AV26" s="128" t="s">
        <v>0</v>
      </c>
      <c r="AW26" s="191" t="s">
        <v>0</v>
      </c>
      <c r="AX26" s="126" t="s">
        <v>0</v>
      </c>
      <c r="AY26" s="126" t="s">
        <v>0</v>
      </c>
      <c r="AZ26" s="126" t="s">
        <v>0</v>
      </c>
      <c r="BA26" s="204"/>
      <c r="BB26" s="204"/>
      <c r="BC26" s="204"/>
      <c r="BD26" s="204"/>
      <c r="BE26" s="204"/>
      <c r="BF26" s="204"/>
      <c r="BG26" s="204"/>
      <c r="BH26" s="204"/>
      <c r="BI26" s="204"/>
      <c r="BJ26" s="204"/>
      <c r="BK26" s="204"/>
      <c r="BL26" s="204"/>
      <c r="BM26" s="143">
        <f t="shared" si="2"/>
        <v>0</v>
      </c>
      <c r="BN26" s="8" t="s">
        <v>0</v>
      </c>
      <c r="BO26" s="8" t="s">
        <v>0</v>
      </c>
      <c r="BP26" s="8" t="s">
        <v>0</v>
      </c>
      <c r="BQ26" s="8" t="s">
        <v>0</v>
      </c>
      <c r="BR26" s="8" t="s">
        <v>0</v>
      </c>
      <c r="BS26" s="8" t="s">
        <v>0</v>
      </c>
      <c r="BT26" s="8" t="s">
        <v>0</v>
      </c>
      <c r="BU26" s="8" t="s">
        <v>0</v>
      </c>
      <c r="BV26" s="8" t="s">
        <v>0</v>
      </c>
      <c r="BW26" s="8" t="s">
        <v>0</v>
      </c>
      <c r="BX26" s="8" t="s">
        <v>0</v>
      </c>
      <c r="BY26" s="8" t="s">
        <v>0</v>
      </c>
      <c r="BZ26" s="8" t="s">
        <v>0</v>
      </c>
      <c r="CA26" s="148">
        <f t="shared" si="3"/>
        <v>0</v>
      </c>
      <c r="CB26" s="8"/>
      <c r="CC26" s="8"/>
      <c r="CD26" s="8"/>
      <c r="CE26" s="8"/>
      <c r="CF26" s="8"/>
      <c r="CG26" s="8"/>
      <c r="CH26" s="8"/>
      <c r="CI26" s="8"/>
      <c r="CJ26" s="8"/>
      <c r="CK26" s="8"/>
      <c r="CL26" s="8"/>
      <c r="CM26" s="8"/>
      <c r="CN26" s="8"/>
      <c r="CO26" s="147">
        <f t="shared" si="4"/>
        <v>0</v>
      </c>
      <c r="CP26" s="8"/>
      <c r="CQ26" s="8"/>
      <c r="CR26" s="8"/>
      <c r="CS26" s="8"/>
      <c r="CT26" s="8"/>
      <c r="CU26" s="8"/>
      <c r="CV26" s="8"/>
      <c r="CW26" s="8"/>
      <c r="CX26" s="8"/>
      <c r="CY26" s="8"/>
      <c r="CZ26" s="8"/>
      <c r="DA26" s="8"/>
      <c r="DB26" s="8"/>
      <c r="DC26" s="150">
        <f t="shared" si="5"/>
        <v>0</v>
      </c>
      <c r="DD26" s="8"/>
      <c r="DE26" s="8"/>
      <c r="DF26" s="8"/>
      <c r="DG26" s="8"/>
      <c r="DH26" s="8"/>
      <c r="DI26" s="8"/>
      <c r="DJ26" s="8"/>
      <c r="DK26" s="8"/>
      <c r="DL26" s="8"/>
      <c r="DM26" s="8"/>
      <c r="DN26" s="8"/>
      <c r="DO26" s="8"/>
      <c r="DP26" s="8"/>
      <c r="DQ26" s="84">
        <f t="shared" si="6"/>
        <v>0</v>
      </c>
      <c r="DR26" s="8"/>
      <c r="DS26" s="8"/>
      <c r="DT26" s="8"/>
      <c r="DU26" s="8"/>
      <c r="DV26" s="8"/>
      <c r="DW26" s="8"/>
      <c r="DX26" s="8"/>
      <c r="DY26" s="8"/>
      <c r="DZ26" s="8"/>
      <c r="EA26" s="8"/>
      <c r="EB26" s="8"/>
      <c r="EC26" s="8"/>
      <c r="ED26" s="8"/>
      <c r="EE26" s="85">
        <f t="shared" si="7"/>
        <v>0</v>
      </c>
      <c r="EF26" s="64"/>
      <c r="EG26" s="254"/>
      <c r="EH26" s="65"/>
    </row>
    <row r="27" spans="1:138" s="6" customFormat="1" ht="75" customHeight="1">
      <c r="A27" s="236" t="s">
        <v>137</v>
      </c>
      <c r="B27" s="297"/>
      <c r="C27" s="238">
        <v>0</v>
      </c>
      <c r="D27" s="238">
        <v>1</v>
      </c>
      <c r="E27" s="240">
        <v>0.25</v>
      </c>
      <c r="F27" s="240">
        <v>0.5</v>
      </c>
      <c r="G27" s="240">
        <v>0.25</v>
      </c>
      <c r="H27" s="240">
        <v>0</v>
      </c>
      <c r="I27" s="236" t="s">
        <v>139</v>
      </c>
      <c r="J27" s="236">
        <v>36</v>
      </c>
      <c r="K27" s="203" t="s">
        <v>141</v>
      </c>
      <c r="L27" s="203" t="s">
        <v>143</v>
      </c>
      <c r="M27" s="242">
        <v>3603</v>
      </c>
      <c r="N27" s="203" t="s">
        <v>146</v>
      </c>
      <c r="O27" s="203" t="s">
        <v>149</v>
      </c>
      <c r="P27" s="207" t="s">
        <v>153</v>
      </c>
      <c r="Q27" s="203" t="s">
        <v>118</v>
      </c>
      <c r="R27" s="203">
        <v>3603011</v>
      </c>
      <c r="S27" s="203" t="s">
        <v>123</v>
      </c>
      <c r="T27" s="203">
        <v>360301100</v>
      </c>
      <c r="U27" s="203">
        <v>0</v>
      </c>
      <c r="V27" s="203" t="s">
        <v>126</v>
      </c>
      <c r="W27" s="203">
        <v>4</v>
      </c>
      <c r="X27" s="203">
        <v>1</v>
      </c>
      <c r="Y27" s="203">
        <v>1</v>
      </c>
      <c r="Z27" s="203">
        <v>1</v>
      </c>
      <c r="AA27" s="203">
        <v>1</v>
      </c>
      <c r="AB27" s="203" t="s">
        <v>128</v>
      </c>
      <c r="AC27" s="285">
        <v>1</v>
      </c>
      <c r="AD27" s="282">
        <v>0.3</v>
      </c>
      <c r="AE27" s="248">
        <f>AF27</f>
        <v>0.3</v>
      </c>
      <c r="AF27" s="218">
        <f>AH27*AM27</f>
        <v>0.3</v>
      </c>
      <c r="AG27" s="162" t="s">
        <v>192</v>
      </c>
      <c r="AH27" s="160">
        <f>SUM(AH28:AH29)</f>
        <v>1</v>
      </c>
      <c r="AI27" s="163">
        <f>SUMPRODUCT(AH28*AI28)+(AH29*AI29)</f>
        <v>0.3</v>
      </c>
      <c r="AJ27" s="163">
        <f aca="true" t="shared" si="9" ref="AJ27:AL27">SUMPRODUCT(AI28*AJ28)+(AI29*AJ29)</f>
        <v>0</v>
      </c>
      <c r="AK27" s="163">
        <f t="shared" si="9"/>
        <v>0</v>
      </c>
      <c r="AL27" s="163">
        <f t="shared" si="9"/>
        <v>0</v>
      </c>
      <c r="AM27" s="161">
        <f t="shared" si="1"/>
        <v>0.3</v>
      </c>
      <c r="AN27" s="136" t="s">
        <v>180</v>
      </c>
      <c r="AO27" s="384"/>
      <c r="AP27" s="385"/>
      <c r="AQ27" s="386"/>
      <c r="AR27" s="230"/>
      <c r="AS27" s="230"/>
      <c r="AT27" s="231"/>
      <c r="AU27" s="213"/>
      <c r="AV27" s="205" t="s">
        <v>176</v>
      </c>
      <c r="AW27" s="207" t="s">
        <v>209</v>
      </c>
      <c r="AX27" s="207" t="s">
        <v>212</v>
      </c>
      <c r="AY27" s="203"/>
      <c r="AZ27" s="203"/>
      <c r="BA27" s="63"/>
      <c r="BB27" s="63"/>
      <c r="BC27" s="63"/>
      <c r="BD27" s="63"/>
      <c r="BE27" s="63"/>
      <c r="BF27" s="63"/>
      <c r="BG27" s="63"/>
      <c r="BH27" s="63"/>
      <c r="BI27" s="63"/>
      <c r="BJ27" s="63"/>
      <c r="BK27" s="63"/>
      <c r="BL27" s="63"/>
      <c r="BM27" s="232">
        <f t="shared" si="2"/>
        <v>0</v>
      </c>
      <c r="BN27" s="211">
        <v>44749950</v>
      </c>
      <c r="BO27" s="253"/>
      <c r="BP27" s="253"/>
      <c r="BQ27" s="253"/>
      <c r="BR27" s="253"/>
      <c r="BS27" s="253"/>
      <c r="BT27" s="253"/>
      <c r="BU27" s="253"/>
      <c r="BV27" s="253"/>
      <c r="BW27" s="253"/>
      <c r="BX27" s="253"/>
      <c r="BY27" s="253"/>
      <c r="BZ27" s="253"/>
      <c r="CA27" s="259">
        <f t="shared" si="3"/>
        <v>44749950</v>
      </c>
      <c r="CB27" s="211">
        <v>44749950</v>
      </c>
      <c r="CC27" s="253"/>
      <c r="CD27" s="253"/>
      <c r="CE27" s="253"/>
      <c r="CF27" s="253"/>
      <c r="CG27" s="253"/>
      <c r="CH27" s="253"/>
      <c r="CI27" s="253"/>
      <c r="CJ27" s="253"/>
      <c r="CK27" s="253"/>
      <c r="CL27" s="253"/>
      <c r="CM27" s="253"/>
      <c r="CN27" s="253"/>
      <c r="CO27" s="262">
        <f>SUM(CB27:CN29)</f>
        <v>44749950</v>
      </c>
      <c r="CP27" s="211">
        <v>44749950</v>
      </c>
      <c r="CQ27" s="253"/>
      <c r="CR27" s="253"/>
      <c r="CS27" s="253"/>
      <c r="CT27" s="253"/>
      <c r="CU27" s="253"/>
      <c r="CV27" s="253"/>
      <c r="CW27" s="253"/>
      <c r="CX27" s="253"/>
      <c r="CY27" s="253"/>
      <c r="CZ27" s="253"/>
      <c r="DA27" s="253"/>
      <c r="DB27" s="253"/>
      <c r="DC27" s="250">
        <f t="shared" si="5"/>
        <v>44749950</v>
      </c>
      <c r="DD27" s="271">
        <v>44749950</v>
      </c>
      <c r="DE27" s="253"/>
      <c r="DF27" s="253"/>
      <c r="DG27" s="253"/>
      <c r="DH27" s="253"/>
      <c r="DI27" s="253"/>
      <c r="DJ27" s="253"/>
      <c r="DK27" s="253"/>
      <c r="DL27" s="253"/>
      <c r="DM27" s="253"/>
      <c r="DN27" s="253"/>
      <c r="DO27" s="253"/>
      <c r="DP27" s="253"/>
      <c r="DQ27" s="256">
        <f t="shared" si="6"/>
        <v>44749950</v>
      </c>
      <c r="DR27" s="211">
        <v>44749950</v>
      </c>
      <c r="DS27" s="253"/>
      <c r="DT27" s="253"/>
      <c r="DU27" s="253"/>
      <c r="DV27" s="253"/>
      <c r="DW27" s="253"/>
      <c r="DX27" s="253"/>
      <c r="DY27" s="253"/>
      <c r="DZ27" s="253"/>
      <c r="EA27" s="253"/>
      <c r="EB27" s="253"/>
      <c r="EC27" s="253"/>
      <c r="ED27" s="253"/>
      <c r="EE27" s="268">
        <f t="shared" si="7"/>
        <v>44749950</v>
      </c>
      <c r="EF27" s="265">
        <f>EE27/CO27</f>
        <v>1</v>
      </c>
      <c r="EG27" s="254"/>
      <c r="EH27" s="253"/>
    </row>
    <row r="28" spans="1:138" s="6" customFormat="1" ht="75" customHeight="1">
      <c r="A28" s="297"/>
      <c r="B28" s="297"/>
      <c r="C28" s="298"/>
      <c r="D28" s="298"/>
      <c r="E28" s="296"/>
      <c r="F28" s="296"/>
      <c r="G28" s="296"/>
      <c r="H28" s="296"/>
      <c r="I28" s="297"/>
      <c r="J28" s="297"/>
      <c r="K28" s="230"/>
      <c r="L28" s="230"/>
      <c r="M28" s="299"/>
      <c r="N28" s="230"/>
      <c r="O28" s="230"/>
      <c r="P28" s="235"/>
      <c r="Q28" s="230"/>
      <c r="R28" s="230"/>
      <c r="S28" s="230"/>
      <c r="T28" s="230"/>
      <c r="U28" s="230"/>
      <c r="V28" s="230"/>
      <c r="W28" s="230"/>
      <c r="X28" s="230"/>
      <c r="Y28" s="230"/>
      <c r="Z28" s="230"/>
      <c r="AA28" s="230"/>
      <c r="AB28" s="230"/>
      <c r="AC28" s="286"/>
      <c r="AD28" s="283"/>
      <c r="AE28" s="288"/>
      <c r="AF28" s="289"/>
      <c r="AG28" s="124" t="s">
        <v>166</v>
      </c>
      <c r="AH28" s="139">
        <v>0.3</v>
      </c>
      <c r="AI28" s="7">
        <v>1</v>
      </c>
      <c r="AJ28" s="7">
        <v>0</v>
      </c>
      <c r="AK28" s="142"/>
      <c r="AL28" s="142"/>
      <c r="AM28" s="7">
        <f t="shared" si="1"/>
        <v>1</v>
      </c>
      <c r="AN28" s="125" t="s">
        <v>180</v>
      </c>
      <c r="AO28" s="130" t="s">
        <v>200</v>
      </c>
      <c r="AP28" s="63" t="s">
        <v>182</v>
      </c>
      <c r="AQ28" s="63" t="s">
        <v>3</v>
      </c>
      <c r="AR28" s="230"/>
      <c r="AS28" s="230"/>
      <c r="AT28" s="231"/>
      <c r="AU28" s="213"/>
      <c r="AV28" s="235"/>
      <c r="AW28" s="235"/>
      <c r="AX28" s="235"/>
      <c r="AY28" s="230"/>
      <c r="AZ28" s="230"/>
      <c r="BA28" s="63"/>
      <c r="BB28" s="63"/>
      <c r="BC28" s="63"/>
      <c r="BD28" s="63"/>
      <c r="BE28" s="63"/>
      <c r="BF28" s="63"/>
      <c r="BG28" s="63"/>
      <c r="BH28" s="63"/>
      <c r="BI28" s="63"/>
      <c r="BJ28" s="63"/>
      <c r="BK28" s="63"/>
      <c r="BL28" s="63"/>
      <c r="BM28" s="233"/>
      <c r="BN28" s="213"/>
      <c r="BO28" s="254"/>
      <c r="BP28" s="254"/>
      <c r="BQ28" s="254"/>
      <c r="BR28" s="254"/>
      <c r="BS28" s="254"/>
      <c r="BT28" s="254"/>
      <c r="BU28" s="254"/>
      <c r="BV28" s="254"/>
      <c r="BW28" s="254"/>
      <c r="BX28" s="254"/>
      <c r="BY28" s="254"/>
      <c r="BZ28" s="254"/>
      <c r="CA28" s="260"/>
      <c r="CB28" s="213"/>
      <c r="CC28" s="254"/>
      <c r="CD28" s="254"/>
      <c r="CE28" s="254"/>
      <c r="CF28" s="254"/>
      <c r="CG28" s="254"/>
      <c r="CH28" s="254"/>
      <c r="CI28" s="254"/>
      <c r="CJ28" s="254"/>
      <c r="CK28" s="254"/>
      <c r="CL28" s="254"/>
      <c r="CM28" s="254"/>
      <c r="CN28" s="254"/>
      <c r="CO28" s="263"/>
      <c r="CP28" s="213"/>
      <c r="CQ28" s="254"/>
      <c r="CR28" s="254"/>
      <c r="CS28" s="254"/>
      <c r="CT28" s="254"/>
      <c r="CU28" s="254"/>
      <c r="CV28" s="254"/>
      <c r="CW28" s="254"/>
      <c r="CX28" s="254"/>
      <c r="CY28" s="254"/>
      <c r="CZ28" s="254"/>
      <c r="DA28" s="254"/>
      <c r="DB28" s="254"/>
      <c r="DC28" s="251"/>
      <c r="DD28" s="272"/>
      <c r="DE28" s="254"/>
      <c r="DF28" s="254"/>
      <c r="DG28" s="254"/>
      <c r="DH28" s="254"/>
      <c r="DI28" s="254"/>
      <c r="DJ28" s="254"/>
      <c r="DK28" s="254"/>
      <c r="DL28" s="254"/>
      <c r="DM28" s="254"/>
      <c r="DN28" s="254"/>
      <c r="DO28" s="254"/>
      <c r="DP28" s="254"/>
      <c r="DQ28" s="257"/>
      <c r="DR28" s="213"/>
      <c r="DS28" s="254"/>
      <c r="DT28" s="254"/>
      <c r="DU28" s="254"/>
      <c r="DV28" s="254"/>
      <c r="DW28" s="254"/>
      <c r="DX28" s="254"/>
      <c r="DY28" s="254"/>
      <c r="DZ28" s="254"/>
      <c r="EA28" s="254"/>
      <c r="EB28" s="254"/>
      <c r="EC28" s="254"/>
      <c r="ED28" s="254"/>
      <c r="EE28" s="269"/>
      <c r="EF28" s="266"/>
      <c r="EG28" s="254"/>
      <c r="EH28" s="254"/>
    </row>
    <row r="29" spans="1:138" s="6" customFormat="1" ht="45">
      <c r="A29" s="237"/>
      <c r="B29" s="237"/>
      <c r="C29" s="239"/>
      <c r="D29" s="239"/>
      <c r="E29" s="241"/>
      <c r="F29" s="241"/>
      <c r="G29" s="241"/>
      <c r="H29" s="241"/>
      <c r="I29" s="237"/>
      <c r="J29" s="237"/>
      <c r="K29" s="204"/>
      <c r="L29" s="204"/>
      <c r="M29" s="243"/>
      <c r="N29" s="204"/>
      <c r="O29" s="204"/>
      <c r="P29" s="208"/>
      <c r="Q29" s="204"/>
      <c r="R29" s="204"/>
      <c r="S29" s="204"/>
      <c r="T29" s="204"/>
      <c r="U29" s="204"/>
      <c r="V29" s="204"/>
      <c r="W29" s="204"/>
      <c r="X29" s="204"/>
      <c r="Y29" s="204"/>
      <c r="Z29" s="204"/>
      <c r="AA29" s="204"/>
      <c r="AB29" s="204"/>
      <c r="AC29" s="287"/>
      <c r="AD29" s="284"/>
      <c r="AE29" s="249"/>
      <c r="AF29" s="219"/>
      <c r="AG29" s="124" t="s">
        <v>167</v>
      </c>
      <c r="AH29" s="139">
        <v>0.7</v>
      </c>
      <c r="AI29" s="7">
        <v>0</v>
      </c>
      <c r="AJ29" s="7">
        <v>0</v>
      </c>
      <c r="AK29" s="142"/>
      <c r="AL29" s="142"/>
      <c r="AM29" s="7">
        <f t="shared" si="1"/>
        <v>0</v>
      </c>
      <c r="AN29" s="125" t="s">
        <v>180</v>
      </c>
      <c r="AO29" s="130" t="s">
        <v>189</v>
      </c>
      <c r="AP29" s="63" t="s">
        <v>184</v>
      </c>
      <c r="AQ29" s="63" t="s">
        <v>171</v>
      </c>
      <c r="AR29" s="204"/>
      <c r="AS29" s="204"/>
      <c r="AT29" s="210"/>
      <c r="AU29" s="212"/>
      <c r="AV29" s="208"/>
      <c r="AW29" s="208"/>
      <c r="AX29" s="208"/>
      <c r="AY29" s="204"/>
      <c r="AZ29" s="204"/>
      <c r="BA29" s="63"/>
      <c r="BB29" s="63"/>
      <c r="BC29" s="63"/>
      <c r="BD29" s="63"/>
      <c r="BE29" s="63"/>
      <c r="BF29" s="63"/>
      <c r="BG29" s="63"/>
      <c r="BH29" s="63"/>
      <c r="BI29" s="63"/>
      <c r="BJ29" s="63"/>
      <c r="BK29" s="63"/>
      <c r="BL29" s="63"/>
      <c r="BM29" s="234"/>
      <c r="BN29" s="212"/>
      <c r="BO29" s="255"/>
      <c r="BP29" s="255"/>
      <c r="BQ29" s="255"/>
      <c r="BR29" s="255"/>
      <c r="BS29" s="255"/>
      <c r="BT29" s="255"/>
      <c r="BU29" s="255"/>
      <c r="BV29" s="255"/>
      <c r="BW29" s="255"/>
      <c r="BX29" s="255"/>
      <c r="BY29" s="255"/>
      <c r="BZ29" s="255"/>
      <c r="CA29" s="261"/>
      <c r="CB29" s="204"/>
      <c r="CC29" s="255"/>
      <c r="CD29" s="255"/>
      <c r="CE29" s="255"/>
      <c r="CF29" s="255"/>
      <c r="CG29" s="255"/>
      <c r="CH29" s="255"/>
      <c r="CI29" s="255"/>
      <c r="CJ29" s="255"/>
      <c r="CK29" s="255"/>
      <c r="CL29" s="255"/>
      <c r="CM29" s="255"/>
      <c r="CN29" s="255"/>
      <c r="CO29" s="264"/>
      <c r="CP29" s="212"/>
      <c r="CQ29" s="255"/>
      <c r="CR29" s="255"/>
      <c r="CS29" s="255"/>
      <c r="CT29" s="255"/>
      <c r="CU29" s="255"/>
      <c r="CV29" s="255"/>
      <c r="CW29" s="255"/>
      <c r="CX29" s="255"/>
      <c r="CY29" s="255"/>
      <c r="CZ29" s="255"/>
      <c r="DA29" s="255"/>
      <c r="DB29" s="255"/>
      <c r="DC29" s="252"/>
      <c r="DD29" s="273"/>
      <c r="DE29" s="255"/>
      <c r="DF29" s="255"/>
      <c r="DG29" s="255"/>
      <c r="DH29" s="255"/>
      <c r="DI29" s="255"/>
      <c r="DJ29" s="255"/>
      <c r="DK29" s="255"/>
      <c r="DL29" s="255"/>
      <c r="DM29" s="255"/>
      <c r="DN29" s="255"/>
      <c r="DO29" s="255"/>
      <c r="DP29" s="255"/>
      <c r="DQ29" s="258"/>
      <c r="DR29" s="212"/>
      <c r="DS29" s="255"/>
      <c r="DT29" s="255"/>
      <c r="DU29" s="255"/>
      <c r="DV29" s="255"/>
      <c r="DW29" s="255"/>
      <c r="DX29" s="255"/>
      <c r="DY29" s="255"/>
      <c r="DZ29" s="255"/>
      <c r="EA29" s="255"/>
      <c r="EB29" s="255"/>
      <c r="EC29" s="255"/>
      <c r="ED29" s="255"/>
      <c r="EE29" s="270"/>
      <c r="EF29" s="267"/>
      <c r="EG29" s="254"/>
      <c r="EH29" s="255"/>
    </row>
    <row r="30" spans="1:138" s="6" customFormat="1" ht="45.6" customHeight="1">
      <c r="A30" s="236" t="s">
        <v>138</v>
      </c>
      <c r="B30" s="184" t="s">
        <v>134</v>
      </c>
      <c r="C30" s="238">
        <v>0.062</v>
      </c>
      <c r="D30" s="238">
        <v>0.094</v>
      </c>
      <c r="E30" s="240">
        <v>0.12</v>
      </c>
      <c r="F30" s="238">
        <v>0.295</v>
      </c>
      <c r="G30" s="238">
        <v>0.292</v>
      </c>
      <c r="H30" s="238">
        <v>0.292</v>
      </c>
      <c r="I30" s="236" t="s">
        <v>139</v>
      </c>
      <c r="J30" s="236">
        <v>36</v>
      </c>
      <c r="K30" s="203" t="s">
        <v>142</v>
      </c>
      <c r="L30" s="203" t="s">
        <v>143</v>
      </c>
      <c r="M30" s="242">
        <v>3603</v>
      </c>
      <c r="N30" s="203" t="s">
        <v>147</v>
      </c>
      <c r="O30" s="203" t="s">
        <v>150</v>
      </c>
      <c r="P30" s="207" t="s">
        <v>156</v>
      </c>
      <c r="Q30" s="203" t="s">
        <v>119</v>
      </c>
      <c r="R30" s="203">
        <v>3603002</v>
      </c>
      <c r="S30" s="203" t="s">
        <v>124</v>
      </c>
      <c r="T30" s="203">
        <v>360300200</v>
      </c>
      <c r="U30" s="203">
        <v>4185</v>
      </c>
      <c r="V30" s="203" t="s">
        <v>126</v>
      </c>
      <c r="W30" s="203">
        <v>2180</v>
      </c>
      <c r="X30" s="203">
        <v>263</v>
      </c>
      <c r="Y30" s="203">
        <v>644</v>
      </c>
      <c r="Z30" s="203">
        <v>637</v>
      </c>
      <c r="AA30" s="203">
        <v>636</v>
      </c>
      <c r="AB30" s="203" t="s">
        <v>128</v>
      </c>
      <c r="AC30" s="285">
        <v>162</v>
      </c>
      <c r="AD30" s="282">
        <v>0</v>
      </c>
      <c r="AE30" s="218">
        <f>AI30</f>
        <v>0.375</v>
      </c>
      <c r="AF30" s="218">
        <f>AH30*AM30</f>
        <v>0.875</v>
      </c>
      <c r="AG30" s="157" t="s">
        <v>198</v>
      </c>
      <c r="AH30" s="160">
        <f>SUM(AH31:AH33)</f>
        <v>1</v>
      </c>
      <c r="AI30" s="161">
        <f>SUMPRODUCT(AH31*AI31)+(AH32*AI32)+(AH33*AI33)</f>
        <v>0.375</v>
      </c>
      <c r="AJ30" s="161">
        <f>SUMPRODUCT(AH31*AJ31)+(AH32*AJ32)+(AH33*AJ33)</f>
        <v>0.5</v>
      </c>
      <c r="AK30" s="159"/>
      <c r="AL30" s="159"/>
      <c r="AM30" s="161">
        <f t="shared" si="1"/>
        <v>0.875</v>
      </c>
      <c r="AN30" s="136" t="s">
        <v>196</v>
      </c>
      <c r="AO30" s="384"/>
      <c r="AP30" s="385"/>
      <c r="AQ30" s="386"/>
      <c r="AR30" s="203" t="s">
        <v>131</v>
      </c>
      <c r="AS30" s="203" t="s">
        <v>136</v>
      </c>
      <c r="AT30" s="209">
        <v>2021768920019</v>
      </c>
      <c r="AU30" s="211">
        <v>860667375</v>
      </c>
      <c r="AV30" s="214" t="s">
        <v>178</v>
      </c>
      <c r="AW30" s="205" t="s">
        <v>209</v>
      </c>
      <c r="AX30" s="214" t="s">
        <v>2</v>
      </c>
      <c r="AY30" s="63"/>
      <c r="AZ30" s="63"/>
      <c r="BA30" s="63"/>
      <c r="BB30" s="63"/>
      <c r="BC30" s="63"/>
      <c r="BD30" s="63"/>
      <c r="BE30" s="63"/>
      <c r="BF30" s="63"/>
      <c r="BG30" s="63"/>
      <c r="BH30" s="63"/>
      <c r="BI30" s="63"/>
      <c r="BJ30" s="63"/>
      <c r="BK30" s="63"/>
      <c r="BL30" s="63"/>
      <c r="BM30" s="232">
        <f t="shared" si="2"/>
        <v>0</v>
      </c>
      <c r="BN30" s="211">
        <v>198529875</v>
      </c>
      <c r="BO30" s="8"/>
      <c r="BP30" s="8"/>
      <c r="BQ30" s="8"/>
      <c r="BR30" s="8"/>
      <c r="BS30" s="8"/>
      <c r="BT30" s="8"/>
      <c r="BU30" s="8"/>
      <c r="BV30" s="8"/>
      <c r="BW30" s="8"/>
      <c r="BX30" s="8"/>
      <c r="BY30" s="211"/>
      <c r="BZ30" s="211"/>
      <c r="CA30" s="259">
        <f>SUM(BN30:BZ30)</f>
        <v>198529875</v>
      </c>
      <c r="CB30" s="211">
        <v>198529875</v>
      </c>
      <c r="CC30" s="211"/>
      <c r="CD30" s="211"/>
      <c r="CE30" s="211"/>
      <c r="CF30" s="211"/>
      <c r="CG30" s="211"/>
      <c r="CH30" s="211"/>
      <c r="CI30" s="211"/>
      <c r="CJ30" s="211"/>
      <c r="CK30" s="211"/>
      <c r="CL30" s="211"/>
      <c r="CM30" s="211"/>
      <c r="CN30" s="211"/>
      <c r="CO30" s="387">
        <f>SUM(CB30:CN33)</f>
        <v>298479500</v>
      </c>
      <c r="CP30" s="211"/>
      <c r="CQ30" s="211"/>
      <c r="CR30" s="211"/>
      <c r="CS30" s="211"/>
      <c r="CT30" s="211"/>
      <c r="CU30" s="211"/>
      <c r="CV30" s="211"/>
      <c r="CW30" s="211"/>
      <c r="CX30" s="211"/>
      <c r="CY30" s="211"/>
      <c r="CZ30" s="211"/>
      <c r="DA30" s="211"/>
      <c r="DB30" s="211"/>
      <c r="DC30" s="390">
        <f>SUM(CP30:DB33)</f>
        <v>0</v>
      </c>
      <c r="DD30" s="211"/>
      <c r="DE30" s="211"/>
      <c r="DF30" s="211"/>
      <c r="DG30" s="211"/>
      <c r="DH30" s="211"/>
      <c r="DI30" s="211"/>
      <c r="DJ30" s="211"/>
      <c r="DK30" s="211"/>
      <c r="DL30" s="211"/>
      <c r="DM30" s="211"/>
      <c r="DN30" s="211"/>
      <c r="DO30" s="211"/>
      <c r="DP30" s="211"/>
      <c r="DQ30" s="393">
        <f t="shared" si="6"/>
        <v>0</v>
      </c>
      <c r="DR30" s="211"/>
      <c r="DS30" s="211"/>
      <c r="DT30" s="211"/>
      <c r="DU30" s="211"/>
      <c r="DV30" s="211"/>
      <c r="DW30" s="211"/>
      <c r="DX30" s="211"/>
      <c r="DY30" s="211"/>
      <c r="DZ30" s="211"/>
      <c r="EA30" s="211"/>
      <c r="EB30" s="211"/>
      <c r="EC30" s="211"/>
      <c r="ED30" s="211"/>
      <c r="EE30" s="393">
        <f t="shared" si="7"/>
        <v>0</v>
      </c>
      <c r="EF30" s="265">
        <f>EE30/CO30</f>
        <v>0</v>
      </c>
      <c r="EG30" s="254"/>
      <c r="EH30" s="253"/>
    </row>
    <row r="31" spans="1:138" s="6" customFormat="1" ht="52.5" customHeight="1">
      <c r="A31" s="297"/>
      <c r="B31" s="185"/>
      <c r="C31" s="298"/>
      <c r="D31" s="298"/>
      <c r="E31" s="296"/>
      <c r="F31" s="298"/>
      <c r="G31" s="298"/>
      <c r="H31" s="298"/>
      <c r="I31" s="297"/>
      <c r="J31" s="297"/>
      <c r="K31" s="230"/>
      <c r="L31" s="230"/>
      <c r="M31" s="299"/>
      <c r="N31" s="230"/>
      <c r="O31" s="230"/>
      <c r="P31" s="235"/>
      <c r="Q31" s="230"/>
      <c r="R31" s="230"/>
      <c r="S31" s="230"/>
      <c r="T31" s="230"/>
      <c r="U31" s="230"/>
      <c r="V31" s="230"/>
      <c r="W31" s="230"/>
      <c r="X31" s="230"/>
      <c r="Y31" s="230"/>
      <c r="Z31" s="230"/>
      <c r="AA31" s="230"/>
      <c r="AB31" s="230"/>
      <c r="AC31" s="286"/>
      <c r="AD31" s="283"/>
      <c r="AE31" s="289"/>
      <c r="AF31" s="289"/>
      <c r="AG31" s="124" t="s">
        <v>168</v>
      </c>
      <c r="AH31" s="139">
        <v>0.25</v>
      </c>
      <c r="AI31" s="7">
        <v>0.5</v>
      </c>
      <c r="AJ31" s="62">
        <v>0</v>
      </c>
      <c r="AK31" s="61"/>
      <c r="AL31" s="61"/>
      <c r="AM31" s="7">
        <f t="shared" si="1"/>
        <v>0.5</v>
      </c>
      <c r="AN31" s="125" t="s">
        <v>180</v>
      </c>
      <c r="AO31" s="130" t="s">
        <v>187</v>
      </c>
      <c r="AP31" s="63" t="s">
        <v>181</v>
      </c>
      <c r="AQ31" s="63" t="s">
        <v>3</v>
      </c>
      <c r="AR31" s="230"/>
      <c r="AS31" s="230"/>
      <c r="AT31" s="231"/>
      <c r="AU31" s="213"/>
      <c r="AV31" s="215"/>
      <c r="AW31" s="217"/>
      <c r="AX31" s="215"/>
      <c r="AY31" s="63"/>
      <c r="AZ31" s="63"/>
      <c r="BA31" s="63"/>
      <c r="BB31" s="63"/>
      <c r="BC31" s="63"/>
      <c r="BD31" s="63"/>
      <c r="BE31" s="63"/>
      <c r="BF31" s="63"/>
      <c r="BG31" s="63"/>
      <c r="BH31" s="63"/>
      <c r="BI31" s="63"/>
      <c r="BJ31" s="63"/>
      <c r="BK31" s="63"/>
      <c r="BL31" s="63"/>
      <c r="BM31" s="233"/>
      <c r="BN31" s="213"/>
      <c r="BO31" s="138"/>
      <c r="BP31" s="138"/>
      <c r="BQ31" s="138"/>
      <c r="BR31" s="138"/>
      <c r="BS31" s="138"/>
      <c r="BT31" s="138"/>
      <c r="BU31" s="138"/>
      <c r="BV31" s="138"/>
      <c r="BW31" s="138"/>
      <c r="BX31" s="138"/>
      <c r="BY31" s="213"/>
      <c r="BZ31" s="213"/>
      <c r="CA31" s="260"/>
      <c r="CB31" s="213"/>
      <c r="CC31" s="213"/>
      <c r="CD31" s="213"/>
      <c r="CE31" s="213"/>
      <c r="CF31" s="213"/>
      <c r="CG31" s="213"/>
      <c r="CH31" s="213"/>
      <c r="CI31" s="213"/>
      <c r="CJ31" s="213"/>
      <c r="CK31" s="213"/>
      <c r="CL31" s="213"/>
      <c r="CM31" s="213"/>
      <c r="CN31" s="213"/>
      <c r="CO31" s="388"/>
      <c r="CP31" s="213"/>
      <c r="CQ31" s="213"/>
      <c r="CR31" s="213"/>
      <c r="CS31" s="213"/>
      <c r="CT31" s="213"/>
      <c r="CU31" s="213"/>
      <c r="CV31" s="213"/>
      <c r="CW31" s="213"/>
      <c r="CX31" s="213"/>
      <c r="CY31" s="213"/>
      <c r="CZ31" s="213"/>
      <c r="DA31" s="213"/>
      <c r="DB31" s="213"/>
      <c r="DC31" s="391"/>
      <c r="DD31" s="213"/>
      <c r="DE31" s="213"/>
      <c r="DF31" s="213"/>
      <c r="DG31" s="213"/>
      <c r="DH31" s="213"/>
      <c r="DI31" s="213"/>
      <c r="DJ31" s="213"/>
      <c r="DK31" s="213"/>
      <c r="DL31" s="213"/>
      <c r="DM31" s="213"/>
      <c r="DN31" s="213"/>
      <c r="DO31" s="213"/>
      <c r="DP31" s="213"/>
      <c r="DQ31" s="394"/>
      <c r="DR31" s="213"/>
      <c r="DS31" s="213"/>
      <c r="DT31" s="213"/>
      <c r="DU31" s="213"/>
      <c r="DV31" s="213"/>
      <c r="DW31" s="213"/>
      <c r="DX31" s="213"/>
      <c r="DY31" s="213"/>
      <c r="DZ31" s="213"/>
      <c r="EA31" s="213"/>
      <c r="EB31" s="213"/>
      <c r="EC31" s="213"/>
      <c r="ED31" s="213"/>
      <c r="EE31" s="394"/>
      <c r="EF31" s="266"/>
      <c r="EG31" s="254"/>
      <c r="EH31" s="254"/>
    </row>
    <row r="32" spans="1:138" s="6" customFormat="1" ht="63" customHeight="1">
      <c r="A32" s="297"/>
      <c r="B32" s="185"/>
      <c r="C32" s="298"/>
      <c r="D32" s="298"/>
      <c r="E32" s="296"/>
      <c r="F32" s="298"/>
      <c r="G32" s="298"/>
      <c r="H32" s="298"/>
      <c r="I32" s="297"/>
      <c r="J32" s="297"/>
      <c r="K32" s="230"/>
      <c r="L32" s="230"/>
      <c r="M32" s="299"/>
      <c r="N32" s="230"/>
      <c r="O32" s="230"/>
      <c r="P32" s="235"/>
      <c r="Q32" s="230"/>
      <c r="R32" s="230"/>
      <c r="S32" s="230"/>
      <c r="T32" s="230"/>
      <c r="U32" s="230"/>
      <c r="V32" s="230"/>
      <c r="W32" s="230"/>
      <c r="X32" s="230"/>
      <c r="Y32" s="230"/>
      <c r="Z32" s="230"/>
      <c r="AA32" s="230"/>
      <c r="AB32" s="230"/>
      <c r="AC32" s="286"/>
      <c r="AD32" s="283"/>
      <c r="AE32" s="289"/>
      <c r="AF32" s="289"/>
      <c r="AG32" s="124" t="s">
        <v>169</v>
      </c>
      <c r="AH32" s="139">
        <v>0.25</v>
      </c>
      <c r="AI32" s="7">
        <v>1</v>
      </c>
      <c r="AJ32" s="62">
        <v>0</v>
      </c>
      <c r="AK32" s="61"/>
      <c r="AL32" s="61"/>
      <c r="AM32" s="7">
        <f t="shared" si="1"/>
        <v>1</v>
      </c>
      <c r="AN32" s="125" t="s">
        <v>180</v>
      </c>
      <c r="AO32" s="130" t="s">
        <v>186</v>
      </c>
      <c r="AP32" s="63" t="s">
        <v>182</v>
      </c>
      <c r="AQ32" s="63" t="s">
        <v>3</v>
      </c>
      <c r="AR32" s="230"/>
      <c r="AS32" s="230"/>
      <c r="AT32" s="231"/>
      <c r="AU32" s="213"/>
      <c r="AV32" s="216"/>
      <c r="AW32" s="206"/>
      <c r="AX32" s="216"/>
      <c r="AY32" s="63"/>
      <c r="AZ32" s="63"/>
      <c r="BA32" s="63"/>
      <c r="BB32" s="63"/>
      <c r="BC32" s="63"/>
      <c r="BD32" s="63"/>
      <c r="BE32" s="63"/>
      <c r="BF32" s="63"/>
      <c r="BG32" s="63"/>
      <c r="BH32" s="63"/>
      <c r="BI32" s="63"/>
      <c r="BJ32" s="63"/>
      <c r="BK32" s="63"/>
      <c r="BL32" s="63"/>
      <c r="BM32" s="233"/>
      <c r="BN32" s="212"/>
      <c r="BO32" s="8"/>
      <c r="BP32" s="8"/>
      <c r="BQ32" s="8"/>
      <c r="BR32" s="8"/>
      <c r="BS32" s="8"/>
      <c r="BT32" s="8"/>
      <c r="BU32" s="8"/>
      <c r="BV32" s="8"/>
      <c r="BW32" s="8"/>
      <c r="BX32" s="8"/>
      <c r="BY32" s="213"/>
      <c r="BZ32" s="213"/>
      <c r="CA32" s="260"/>
      <c r="CB32" s="212"/>
      <c r="CC32" s="212"/>
      <c r="CD32" s="212"/>
      <c r="CE32" s="212"/>
      <c r="CF32" s="212"/>
      <c r="CG32" s="212"/>
      <c r="CH32" s="212"/>
      <c r="CI32" s="212"/>
      <c r="CJ32" s="212"/>
      <c r="CK32" s="212"/>
      <c r="CL32" s="212"/>
      <c r="CM32" s="212"/>
      <c r="CN32" s="212"/>
      <c r="CO32" s="388"/>
      <c r="CP32" s="212"/>
      <c r="CQ32" s="212"/>
      <c r="CR32" s="212"/>
      <c r="CS32" s="212"/>
      <c r="CT32" s="212"/>
      <c r="CU32" s="212"/>
      <c r="CV32" s="212"/>
      <c r="CW32" s="212"/>
      <c r="CX32" s="212"/>
      <c r="CY32" s="212"/>
      <c r="CZ32" s="212"/>
      <c r="DA32" s="212"/>
      <c r="DB32" s="212"/>
      <c r="DC32" s="391"/>
      <c r="DD32" s="212"/>
      <c r="DE32" s="212"/>
      <c r="DF32" s="212"/>
      <c r="DG32" s="212"/>
      <c r="DH32" s="212"/>
      <c r="DI32" s="212"/>
      <c r="DJ32" s="212"/>
      <c r="DK32" s="212"/>
      <c r="DL32" s="212"/>
      <c r="DM32" s="212"/>
      <c r="DN32" s="212"/>
      <c r="DO32" s="212"/>
      <c r="DP32" s="212"/>
      <c r="DQ32" s="394"/>
      <c r="DR32" s="212"/>
      <c r="DS32" s="212"/>
      <c r="DT32" s="212"/>
      <c r="DU32" s="212"/>
      <c r="DV32" s="212"/>
      <c r="DW32" s="212"/>
      <c r="DX32" s="212"/>
      <c r="DY32" s="212"/>
      <c r="DZ32" s="212"/>
      <c r="EA32" s="212"/>
      <c r="EB32" s="212"/>
      <c r="EC32" s="212"/>
      <c r="ED32" s="212"/>
      <c r="EE32" s="394"/>
      <c r="EF32" s="266"/>
      <c r="EG32" s="254"/>
      <c r="EH32" s="254"/>
    </row>
    <row r="33" spans="1:138" s="6" customFormat="1" ht="159" customHeight="1">
      <c r="A33" s="297"/>
      <c r="B33" s="185"/>
      <c r="C33" s="239"/>
      <c r="D33" s="298"/>
      <c r="E33" s="296"/>
      <c r="F33" s="298"/>
      <c r="G33" s="298"/>
      <c r="H33" s="298"/>
      <c r="I33" s="297"/>
      <c r="J33" s="297"/>
      <c r="K33" s="204"/>
      <c r="L33" s="230"/>
      <c r="M33" s="299"/>
      <c r="N33" s="230"/>
      <c r="O33" s="230"/>
      <c r="P33" s="235"/>
      <c r="Q33" s="230"/>
      <c r="R33" s="230"/>
      <c r="S33" s="230"/>
      <c r="T33" s="230"/>
      <c r="U33" s="230"/>
      <c r="V33" s="230"/>
      <c r="W33" s="230"/>
      <c r="X33" s="230"/>
      <c r="Y33" s="230"/>
      <c r="Z33" s="230"/>
      <c r="AA33" s="230"/>
      <c r="AB33" s="230"/>
      <c r="AC33" s="286"/>
      <c r="AD33" s="283"/>
      <c r="AE33" s="289"/>
      <c r="AF33" s="219"/>
      <c r="AG33" s="124" t="s">
        <v>170</v>
      </c>
      <c r="AH33" s="139">
        <v>0.5</v>
      </c>
      <c r="AI33" s="7">
        <v>0</v>
      </c>
      <c r="AJ33" s="62">
        <v>1</v>
      </c>
      <c r="AK33" s="61"/>
      <c r="AL33" s="61"/>
      <c r="AM33" s="7">
        <f t="shared" si="1"/>
        <v>1</v>
      </c>
      <c r="AN33" s="125" t="s">
        <v>180</v>
      </c>
      <c r="AO33" s="130" t="s">
        <v>215</v>
      </c>
      <c r="AP33" s="63" t="s">
        <v>183</v>
      </c>
      <c r="AQ33" s="63" t="s">
        <v>3</v>
      </c>
      <c r="AR33" s="204"/>
      <c r="AS33" s="204"/>
      <c r="AT33" s="210"/>
      <c r="AU33" s="212"/>
      <c r="AV33" s="164" t="s">
        <v>204</v>
      </c>
      <c r="AW33" s="194" t="s">
        <v>210</v>
      </c>
      <c r="AX33" s="192" t="s">
        <v>2</v>
      </c>
      <c r="AY33" s="63"/>
      <c r="AZ33" s="63"/>
      <c r="BA33" s="63"/>
      <c r="BB33" s="63"/>
      <c r="BC33" s="63"/>
      <c r="BD33" s="63"/>
      <c r="BE33" s="63"/>
      <c r="BF33" s="63"/>
      <c r="BG33" s="63"/>
      <c r="BH33" s="63"/>
      <c r="BI33" s="63"/>
      <c r="BJ33" s="63"/>
      <c r="BK33" s="63"/>
      <c r="BL33" s="63"/>
      <c r="BM33" s="234"/>
      <c r="BN33" s="178">
        <v>0</v>
      </c>
      <c r="BO33" s="8"/>
      <c r="BP33" s="8"/>
      <c r="BQ33" s="8"/>
      <c r="BR33" s="8"/>
      <c r="BS33" s="8"/>
      <c r="BT33" s="8"/>
      <c r="BU33" s="8"/>
      <c r="BV33" s="8"/>
      <c r="BW33" s="8"/>
      <c r="BX33" s="8"/>
      <c r="BY33" s="8"/>
      <c r="BZ33" s="8"/>
      <c r="CA33" s="261"/>
      <c r="CB33" s="193">
        <v>99949625</v>
      </c>
      <c r="CC33" s="178"/>
      <c r="CD33" s="178"/>
      <c r="CE33" s="178"/>
      <c r="CF33" s="178"/>
      <c r="CG33" s="178"/>
      <c r="CH33" s="178"/>
      <c r="CI33" s="178"/>
      <c r="CJ33" s="178"/>
      <c r="CK33" s="178"/>
      <c r="CL33" s="178"/>
      <c r="CM33" s="178"/>
      <c r="CN33" s="178"/>
      <c r="CO33" s="389"/>
      <c r="CP33" s="178"/>
      <c r="CQ33" s="178"/>
      <c r="CR33" s="178"/>
      <c r="CS33" s="178"/>
      <c r="CT33" s="178"/>
      <c r="CU33" s="178"/>
      <c r="CV33" s="178"/>
      <c r="CW33" s="178"/>
      <c r="CX33" s="178"/>
      <c r="CY33" s="178"/>
      <c r="CZ33" s="178"/>
      <c r="DA33" s="178"/>
      <c r="DB33" s="178"/>
      <c r="DC33" s="392"/>
      <c r="DD33" s="178"/>
      <c r="DE33" s="178"/>
      <c r="DF33" s="178"/>
      <c r="DG33" s="178"/>
      <c r="DH33" s="178"/>
      <c r="DI33" s="178"/>
      <c r="DJ33" s="178"/>
      <c r="DK33" s="178"/>
      <c r="DL33" s="178"/>
      <c r="DM33" s="178"/>
      <c r="DN33" s="178"/>
      <c r="DO33" s="178"/>
      <c r="DP33" s="178"/>
      <c r="DQ33" s="395"/>
      <c r="DR33" s="178"/>
      <c r="DS33" s="178"/>
      <c r="DT33" s="178"/>
      <c r="DU33" s="178"/>
      <c r="DV33" s="178"/>
      <c r="DW33" s="178"/>
      <c r="DX33" s="178"/>
      <c r="DY33" s="178"/>
      <c r="DZ33" s="178"/>
      <c r="EA33" s="178"/>
      <c r="EB33" s="178"/>
      <c r="EC33" s="178"/>
      <c r="ED33" s="178"/>
      <c r="EE33" s="395"/>
      <c r="EF33" s="267"/>
      <c r="EG33" s="254"/>
      <c r="EH33" s="255"/>
    </row>
    <row r="34" spans="1:138" s="6" customFormat="1" ht="76.5" customHeight="1">
      <c r="A34" s="236" t="s">
        <v>138</v>
      </c>
      <c r="B34" s="119"/>
      <c r="C34" s="238">
        <v>0.062</v>
      </c>
      <c r="D34" s="238">
        <v>0.094</v>
      </c>
      <c r="E34" s="240">
        <v>0.2</v>
      </c>
      <c r="F34" s="240">
        <v>0.3</v>
      </c>
      <c r="G34" s="240">
        <v>0.25</v>
      </c>
      <c r="H34" s="240">
        <v>0.25</v>
      </c>
      <c r="I34" s="236" t="s">
        <v>139</v>
      </c>
      <c r="J34" s="236">
        <v>36</v>
      </c>
      <c r="K34" s="207" t="s">
        <v>142</v>
      </c>
      <c r="L34" s="207" t="s">
        <v>144</v>
      </c>
      <c r="M34" s="242">
        <v>3605</v>
      </c>
      <c r="N34" s="235" t="s">
        <v>147</v>
      </c>
      <c r="O34" s="207" t="s">
        <v>150</v>
      </c>
      <c r="P34" s="207" t="s">
        <v>157</v>
      </c>
      <c r="Q34" s="207" t="s">
        <v>125</v>
      </c>
      <c r="R34" s="203">
        <v>3605017</v>
      </c>
      <c r="S34" s="244" t="s">
        <v>125</v>
      </c>
      <c r="T34" s="246">
        <v>360501700</v>
      </c>
      <c r="U34" s="203">
        <v>0</v>
      </c>
      <c r="V34" s="230" t="s">
        <v>126</v>
      </c>
      <c r="W34" s="203">
        <v>1</v>
      </c>
      <c r="X34" s="203">
        <v>0.2</v>
      </c>
      <c r="Y34" s="203">
        <v>0.3</v>
      </c>
      <c r="Z34" s="203">
        <v>0.25</v>
      </c>
      <c r="AA34" s="203">
        <v>0.25</v>
      </c>
      <c r="AB34" s="203" t="s">
        <v>128</v>
      </c>
      <c r="AC34" s="203">
        <v>0.25</v>
      </c>
      <c r="AD34" s="203">
        <v>0.07</v>
      </c>
      <c r="AE34" s="248">
        <f>AI34</f>
        <v>0.25</v>
      </c>
      <c r="AF34" s="218">
        <f>AH34*AM34</f>
        <v>0.333</v>
      </c>
      <c r="AG34" s="220" t="s">
        <v>197</v>
      </c>
      <c r="AH34" s="222">
        <v>1</v>
      </c>
      <c r="AI34" s="224">
        <v>0.25</v>
      </c>
      <c r="AJ34" s="226">
        <v>0.083</v>
      </c>
      <c r="AK34" s="228"/>
      <c r="AL34" s="228"/>
      <c r="AM34" s="226">
        <f t="shared" si="1"/>
        <v>0.333</v>
      </c>
      <c r="AN34" s="203" t="s">
        <v>180</v>
      </c>
      <c r="AO34" s="207" t="s">
        <v>190</v>
      </c>
      <c r="AP34" s="207" t="s">
        <v>185</v>
      </c>
      <c r="AQ34" s="207" t="s">
        <v>3</v>
      </c>
      <c r="AR34" s="207" t="s">
        <v>135</v>
      </c>
      <c r="AS34" s="207" t="s">
        <v>136</v>
      </c>
      <c r="AT34" s="209">
        <v>2022768920006</v>
      </c>
      <c r="AU34" s="211">
        <v>523115000</v>
      </c>
      <c r="AV34" s="165" t="s">
        <v>177</v>
      </c>
      <c r="AW34" s="190" t="s">
        <v>209</v>
      </c>
      <c r="AX34" s="192" t="s">
        <v>2</v>
      </c>
      <c r="AY34" s="63"/>
      <c r="AZ34" s="63"/>
      <c r="BA34" s="63"/>
      <c r="BB34" s="63"/>
      <c r="BC34" s="63"/>
      <c r="BD34" s="63"/>
      <c r="BE34" s="63"/>
      <c r="BF34" s="63"/>
      <c r="BG34" s="63"/>
      <c r="BH34" s="63"/>
      <c r="BI34" s="63"/>
      <c r="BJ34" s="63"/>
      <c r="BK34" s="63"/>
      <c r="BL34" s="63"/>
      <c r="BM34" s="143">
        <f t="shared" si="2"/>
        <v>0</v>
      </c>
      <c r="BN34" s="156">
        <v>280000000</v>
      </c>
      <c r="BO34" s="8"/>
      <c r="BP34" s="8"/>
      <c r="BQ34" s="8"/>
      <c r="BR34" s="8"/>
      <c r="BS34" s="8"/>
      <c r="BT34" s="8"/>
      <c r="BU34" s="8"/>
      <c r="BV34" s="8"/>
      <c r="BW34" s="8"/>
      <c r="BX34" s="8"/>
      <c r="BY34" s="8"/>
      <c r="BZ34" s="8"/>
      <c r="CA34" s="259">
        <f>SUM(BN34:BZ34)</f>
        <v>280000000</v>
      </c>
      <c r="CB34" s="156">
        <v>280000000</v>
      </c>
      <c r="CC34" s="8"/>
      <c r="CD34" s="8"/>
      <c r="CE34" s="8"/>
      <c r="CF34" s="8"/>
      <c r="CG34" s="8"/>
      <c r="CH34" s="8"/>
      <c r="CI34" s="8"/>
      <c r="CJ34" s="8"/>
      <c r="CK34" s="8"/>
      <c r="CL34" s="8"/>
      <c r="CM34" s="8"/>
      <c r="CN34" s="8"/>
      <c r="CO34" s="387">
        <f>SUM(CB34:CN35)</f>
        <v>304359000</v>
      </c>
      <c r="CP34" s="156">
        <v>280000000</v>
      </c>
      <c r="CQ34" s="155"/>
      <c r="CR34" s="155"/>
      <c r="CS34" s="155"/>
      <c r="CT34" s="155"/>
      <c r="CU34" s="155"/>
      <c r="CV34" s="155"/>
      <c r="CW34" s="155"/>
      <c r="CX34" s="155"/>
      <c r="CY34" s="155"/>
      <c r="CZ34" s="155"/>
      <c r="DA34" s="155"/>
      <c r="DB34" s="155"/>
      <c r="DC34" s="390">
        <f>SUM(CP34:DB35)</f>
        <v>280000000</v>
      </c>
      <c r="DD34" s="186">
        <v>280000000</v>
      </c>
      <c r="DE34" s="155"/>
      <c r="DF34" s="155"/>
      <c r="DG34" s="155"/>
      <c r="DH34" s="155"/>
      <c r="DI34" s="155"/>
      <c r="DJ34" s="155"/>
      <c r="DK34" s="155"/>
      <c r="DL34" s="155"/>
      <c r="DM34" s="155"/>
      <c r="DN34" s="155"/>
      <c r="DO34" s="155"/>
      <c r="DP34" s="155"/>
      <c r="DQ34" s="393">
        <f t="shared" si="6"/>
        <v>280000000</v>
      </c>
      <c r="DR34" s="156">
        <v>280000000</v>
      </c>
      <c r="DS34" s="155"/>
      <c r="DT34" s="155"/>
      <c r="DU34" s="155"/>
      <c r="DV34" s="155"/>
      <c r="DW34" s="155"/>
      <c r="DX34" s="155"/>
      <c r="DY34" s="155"/>
      <c r="DZ34" s="155"/>
      <c r="EA34" s="155"/>
      <c r="EB34" s="155"/>
      <c r="EC34" s="155"/>
      <c r="ED34" s="155"/>
      <c r="EE34" s="396">
        <f t="shared" si="7"/>
        <v>280000000</v>
      </c>
      <c r="EF34" s="64">
        <f>EE34/CO34</f>
        <v>0.919966224097201</v>
      </c>
      <c r="EG34" s="254"/>
      <c r="EH34" s="65"/>
    </row>
    <row r="35" spans="1:138" s="6" customFormat="1" ht="80.25" customHeight="1">
      <c r="A35" s="237"/>
      <c r="B35" s="151"/>
      <c r="C35" s="239"/>
      <c r="D35" s="239"/>
      <c r="E35" s="241"/>
      <c r="F35" s="241"/>
      <c r="G35" s="241"/>
      <c r="H35" s="241"/>
      <c r="I35" s="237"/>
      <c r="J35" s="237"/>
      <c r="K35" s="208"/>
      <c r="L35" s="208"/>
      <c r="M35" s="243"/>
      <c r="N35" s="208"/>
      <c r="O35" s="208"/>
      <c r="P35" s="208"/>
      <c r="Q35" s="208"/>
      <c r="R35" s="204"/>
      <c r="S35" s="245"/>
      <c r="T35" s="247"/>
      <c r="U35" s="204"/>
      <c r="V35" s="204"/>
      <c r="W35" s="204"/>
      <c r="X35" s="204"/>
      <c r="Y35" s="204"/>
      <c r="Z35" s="204"/>
      <c r="AA35" s="204"/>
      <c r="AB35" s="204"/>
      <c r="AC35" s="204"/>
      <c r="AD35" s="204"/>
      <c r="AE35" s="249"/>
      <c r="AF35" s="219"/>
      <c r="AG35" s="221"/>
      <c r="AH35" s="223"/>
      <c r="AI35" s="225"/>
      <c r="AJ35" s="227"/>
      <c r="AK35" s="229"/>
      <c r="AL35" s="229"/>
      <c r="AM35" s="227"/>
      <c r="AN35" s="204"/>
      <c r="AO35" s="208"/>
      <c r="AP35" s="208"/>
      <c r="AQ35" s="208"/>
      <c r="AR35" s="208"/>
      <c r="AS35" s="208"/>
      <c r="AT35" s="210"/>
      <c r="AU35" s="212"/>
      <c r="AV35" s="165" t="s">
        <v>207</v>
      </c>
      <c r="AW35" s="190" t="s">
        <v>209</v>
      </c>
      <c r="AX35" s="192" t="s">
        <v>2</v>
      </c>
      <c r="AY35" s="63"/>
      <c r="AZ35" s="63"/>
      <c r="BA35" s="63"/>
      <c r="BB35" s="63"/>
      <c r="BC35" s="63"/>
      <c r="BD35" s="63"/>
      <c r="BE35" s="63"/>
      <c r="BF35" s="63"/>
      <c r="BG35" s="63"/>
      <c r="BH35" s="63"/>
      <c r="BI35" s="63"/>
      <c r="BJ35" s="63"/>
      <c r="BK35" s="63"/>
      <c r="BL35" s="63"/>
      <c r="BM35" s="154"/>
      <c r="BN35" s="189">
        <v>0</v>
      </c>
      <c r="BO35" s="152"/>
      <c r="BP35" s="152"/>
      <c r="BQ35" s="152"/>
      <c r="BR35" s="152"/>
      <c r="BS35" s="152"/>
      <c r="BT35" s="152"/>
      <c r="BU35" s="152"/>
      <c r="BV35" s="152"/>
      <c r="BW35" s="152"/>
      <c r="BX35" s="152"/>
      <c r="BY35" s="152"/>
      <c r="BZ35" s="152"/>
      <c r="CA35" s="261"/>
      <c r="CB35" s="156">
        <v>24359000</v>
      </c>
      <c r="CC35" s="152"/>
      <c r="CD35" s="152"/>
      <c r="CE35" s="152"/>
      <c r="CF35" s="152"/>
      <c r="CG35" s="152"/>
      <c r="CH35" s="152"/>
      <c r="CI35" s="152"/>
      <c r="CJ35" s="152"/>
      <c r="CK35" s="152"/>
      <c r="CL35" s="152"/>
      <c r="CM35" s="152"/>
      <c r="CN35" s="152"/>
      <c r="CO35" s="389"/>
      <c r="CP35" s="156"/>
      <c r="CQ35" s="155"/>
      <c r="CR35" s="155"/>
      <c r="CS35" s="155"/>
      <c r="CT35" s="155"/>
      <c r="CU35" s="155"/>
      <c r="CV35" s="155"/>
      <c r="CW35" s="155"/>
      <c r="CX35" s="155"/>
      <c r="CY35" s="155"/>
      <c r="CZ35" s="155"/>
      <c r="DA35" s="155"/>
      <c r="DB35" s="155"/>
      <c r="DC35" s="392"/>
      <c r="DD35" s="186"/>
      <c r="DE35" s="155"/>
      <c r="DF35" s="155"/>
      <c r="DG35" s="155"/>
      <c r="DH35" s="155"/>
      <c r="DI35" s="155"/>
      <c r="DJ35" s="155"/>
      <c r="DK35" s="155"/>
      <c r="DL35" s="155"/>
      <c r="DM35" s="155"/>
      <c r="DN35" s="155"/>
      <c r="DO35" s="155"/>
      <c r="DP35" s="155"/>
      <c r="DQ35" s="395"/>
      <c r="DR35" s="156"/>
      <c r="DS35" s="155"/>
      <c r="DT35" s="155"/>
      <c r="DU35" s="155"/>
      <c r="DV35" s="155"/>
      <c r="DW35" s="155"/>
      <c r="DX35" s="155"/>
      <c r="DY35" s="155"/>
      <c r="DZ35" s="155"/>
      <c r="EA35" s="155"/>
      <c r="EB35" s="155"/>
      <c r="EC35" s="155"/>
      <c r="ED35" s="155"/>
      <c r="EE35" s="397"/>
      <c r="EF35" s="153"/>
      <c r="EG35" s="255"/>
      <c r="EH35" s="65"/>
    </row>
    <row r="36" spans="1:139" s="10" customFormat="1" ht="33" customHeight="1">
      <c r="A36" s="99"/>
      <c r="B36" s="99"/>
      <c r="C36" s="99"/>
      <c r="D36" s="99"/>
      <c r="E36" s="99"/>
      <c r="F36" s="99"/>
      <c r="G36" s="99"/>
      <c r="H36" s="99"/>
      <c r="I36" s="99"/>
      <c r="J36" s="99"/>
      <c r="K36" s="100"/>
      <c r="L36" s="100"/>
      <c r="M36" s="100"/>
      <c r="N36" s="90"/>
      <c r="O36" s="90"/>
      <c r="P36" s="92"/>
      <c r="Q36" s="92"/>
      <c r="R36" s="90"/>
      <c r="S36" s="90"/>
      <c r="T36" s="90"/>
      <c r="U36" s="101"/>
      <c r="V36" s="89"/>
      <c r="W36" s="89"/>
      <c r="X36" s="89"/>
      <c r="Y36" s="89"/>
      <c r="Z36" s="89"/>
      <c r="AA36" s="89"/>
      <c r="AB36" s="89"/>
      <c r="AC36" s="89"/>
      <c r="AD36" s="86" t="s">
        <v>65</v>
      </c>
      <c r="AE36" s="87"/>
      <c r="AF36" s="88" t="s">
        <v>203</v>
      </c>
      <c r="AG36" s="89"/>
      <c r="AH36" s="90"/>
      <c r="AI36" s="149">
        <f>AVERAGE(AI34,AI30,AI27,AI20,AI15)</f>
        <v>0.255</v>
      </c>
      <c r="AJ36" s="91"/>
      <c r="AK36" s="91"/>
      <c r="AL36" s="91"/>
      <c r="AM36" s="149">
        <f>AVERAGE(AM34,AM30,AM27,AM20,AM15)</f>
        <v>0.3848</v>
      </c>
      <c r="AN36" s="91"/>
      <c r="AO36" s="92"/>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145">
        <f>SUM(BN15:BN35)</f>
        <v>1915288850</v>
      </c>
      <c r="BO36" s="90"/>
      <c r="BP36" s="90"/>
      <c r="BQ36" s="90"/>
      <c r="BR36" s="90"/>
      <c r="BS36" s="90"/>
      <c r="BT36" s="90"/>
      <c r="BU36" s="90"/>
      <c r="BV36" s="90"/>
      <c r="BW36" s="90"/>
      <c r="BX36" s="90"/>
      <c r="BY36" s="146">
        <f>SUM(BY16:BY35)</f>
        <v>135000000</v>
      </c>
      <c r="BZ36" s="90"/>
      <c r="CA36" s="94">
        <f>SUM(CA15:CA35)</f>
        <v>2551549925</v>
      </c>
      <c r="CB36" s="145">
        <f>SUM(CB15:CB35)</f>
        <v>3169239663</v>
      </c>
      <c r="CC36" s="90"/>
      <c r="CD36" s="90"/>
      <c r="CE36" s="90"/>
      <c r="CF36" s="90"/>
      <c r="CG36" s="90"/>
      <c r="CH36" s="90"/>
      <c r="CI36" s="90"/>
      <c r="CJ36" s="90"/>
      <c r="CK36" s="90"/>
      <c r="CL36" s="90"/>
      <c r="CM36" s="145">
        <f>SUM(CM15:CM35)</f>
        <v>209525131</v>
      </c>
      <c r="CN36" s="90"/>
      <c r="CO36" s="94">
        <f>SUM(CO15:CO35)</f>
        <v>3378764794</v>
      </c>
      <c r="CP36" s="145">
        <f>SUM(CP15:CP35)</f>
        <v>965148002</v>
      </c>
      <c r="CQ36" s="90"/>
      <c r="CR36" s="90"/>
      <c r="CS36" s="90"/>
      <c r="CT36" s="90"/>
      <c r="CU36" s="90"/>
      <c r="CV36" s="90"/>
      <c r="CW36" s="90"/>
      <c r="CX36" s="90"/>
      <c r="CY36" s="90"/>
      <c r="CZ36" s="90"/>
      <c r="DA36" s="145">
        <f>SUM(DA15:DA35)</f>
        <v>0</v>
      </c>
      <c r="DB36" s="90"/>
      <c r="DC36" s="94">
        <f>SUM(DC15:DC34)</f>
        <v>965148002</v>
      </c>
      <c r="DD36" s="145">
        <f>SUM(DD15:DD35)</f>
        <v>904511082</v>
      </c>
      <c r="DE36" s="90"/>
      <c r="DF36" s="90"/>
      <c r="DG36" s="90"/>
      <c r="DH36" s="90"/>
      <c r="DI36" s="90"/>
      <c r="DJ36" s="90"/>
      <c r="DK36" s="90"/>
      <c r="DL36" s="90"/>
      <c r="DM36" s="90"/>
      <c r="DN36" s="90"/>
      <c r="DO36" s="145">
        <f>SUM(DO15:DO35)</f>
        <v>0</v>
      </c>
      <c r="DP36" s="90"/>
      <c r="DQ36" s="94">
        <f>SUM(DQ15:DQ34)</f>
        <v>904511082</v>
      </c>
      <c r="DR36" s="145">
        <f>SUM(DR15:DR35)</f>
        <v>904511082</v>
      </c>
      <c r="DS36" s="90"/>
      <c r="DT36" s="90"/>
      <c r="DU36" s="90"/>
      <c r="DV36" s="90"/>
      <c r="DW36" s="90"/>
      <c r="DX36" s="90"/>
      <c r="DY36" s="90"/>
      <c r="DZ36" s="90"/>
      <c r="EA36" s="90"/>
      <c r="EB36" s="90"/>
      <c r="EC36" s="145">
        <f>SUM(EC15:EC35)</f>
        <v>0</v>
      </c>
      <c r="ED36" s="90"/>
      <c r="EE36" s="95">
        <f>SUM(EE15:EE34)</f>
        <v>904511082</v>
      </c>
      <c r="EF36" s="96">
        <f>(DQ36/CO36)*100%</f>
        <v>0.2677046604742147</v>
      </c>
      <c r="EG36" s="97"/>
      <c r="EH36" s="98"/>
      <c r="EI36" s="6"/>
    </row>
    <row r="37" spans="1:139" s="25" customFormat="1" ht="29.25" customHeight="1">
      <c r="A37" s="11"/>
      <c r="B37" s="11"/>
      <c r="C37" s="11"/>
      <c r="D37" s="11"/>
      <c r="E37" s="11"/>
      <c r="F37" s="11"/>
      <c r="G37" s="11"/>
      <c r="H37" s="11"/>
      <c r="I37" s="11"/>
      <c r="J37" s="11"/>
      <c r="K37" s="12"/>
      <c r="L37" s="12"/>
      <c r="M37" s="12"/>
      <c r="N37" s="11"/>
      <c r="O37" s="11"/>
      <c r="P37" s="11"/>
      <c r="Q37" s="11"/>
      <c r="R37" s="11"/>
      <c r="S37" s="11"/>
      <c r="T37" s="11"/>
      <c r="U37" s="14"/>
      <c r="V37" s="12"/>
      <c r="W37" s="12"/>
      <c r="X37" s="12"/>
      <c r="Y37" s="12"/>
      <c r="Z37" s="12"/>
      <c r="AA37" s="12"/>
      <c r="AB37" s="12"/>
      <c r="AC37" s="12"/>
      <c r="AD37" s="15"/>
      <c r="AE37" s="16"/>
      <c r="AF37" s="16"/>
      <c r="AG37" s="13"/>
      <c r="AH37" s="17"/>
      <c r="AI37" s="12"/>
      <c r="AJ37" s="18"/>
      <c r="AK37" s="19"/>
      <c r="AL37" s="19"/>
      <c r="AM37" s="20"/>
      <c r="AN37" s="18"/>
      <c r="AO37" s="9"/>
      <c r="AP37" s="21"/>
      <c r="AQ37" s="21"/>
      <c r="AR37" s="9"/>
      <c r="AS37" s="9"/>
      <c r="AT37" s="9"/>
      <c r="AU37" s="9"/>
      <c r="AV37" s="9"/>
      <c r="AW37" s="9"/>
      <c r="AX37" s="9"/>
      <c r="AY37" s="9"/>
      <c r="AZ37" s="9"/>
      <c r="BA37" s="9"/>
      <c r="BB37" s="9"/>
      <c r="BC37" s="9"/>
      <c r="BD37" s="9"/>
      <c r="BE37" s="9"/>
      <c r="BF37" s="9"/>
      <c r="BG37" s="9"/>
      <c r="BH37" s="9"/>
      <c r="BI37" s="9"/>
      <c r="BJ37" s="9"/>
      <c r="BK37" s="9"/>
      <c r="BL37" s="9"/>
      <c r="BM37" s="9"/>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3"/>
      <c r="EG37" s="24"/>
      <c r="EH37" s="21"/>
      <c r="EI37" s="6"/>
    </row>
    <row r="38" spans="1:139" s="25" customFormat="1" ht="37.5" customHeight="1">
      <c r="A38" s="11"/>
      <c r="B38" s="11"/>
      <c r="C38" s="11"/>
      <c r="D38" s="11"/>
      <c r="E38" s="11"/>
      <c r="F38" s="11"/>
      <c r="G38" s="11"/>
      <c r="H38" s="11"/>
      <c r="I38" s="11"/>
      <c r="J38" s="11"/>
      <c r="K38" s="12"/>
      <c r="L38" s="12"/>
      <c r="M38" s="12"/>
      <c r="N38" s="11"/>
      <c r="O38" s="11"/>
      <c r="P38" s="11"/>
      <c r="Q38" s="11"/>
      <c r="R38" s="11"/>
      <c r="S38" s="11"/>
      <c r="T38" s="11"/>
      <c r="U38" s="14"/>
      <c r="V38" s="12"/>
      <c r="W38" s="12"/>
      <c r="X38" s="12"/>
      <c r="Y38" s="12"/>
      <c r="Z38" s="12"/>
      <c r="AA38" s="12"/>
      <c r="AB38" s="12"/>
      <c r="AC38" s="12"/>
      <c r="AD38" s="15"/>
      <c r="AE38" s="16"/>
      <c r="AF38" s="16"/>
      <c r="AG38" s="13"/>
      <c r="AH38" s="17"/>
      <c r="AI38" s="12"/>
      <c r="AJ38" s="18"/>
      <c r="AK38" s="19"/>
      <c r="AL38" s="19"/>
      <c r="AM38" s="20"/>
      <c r="AN38" s="18"/>
      <c r="AO38" s="9"/>
      <c r="AP38" s="21"/>
      <c r="AQ38" s="21"/>
      <c r="AR38" s="9"/>
      <c r="AS38" s="9"/>
      <c r="AT38" s="9"/>
      <c r="AU38" s="9"/>
      <c r="AV38" s="9"/>
      <c r="AW38" s="9"/>
      <c r="AX38" s="9"/>
      <c r="AY38" s="9"/>
      <c r="AZ38" s="9"/>
      <c r="BA38" s="9"/>
      <c r="BB38" s="9"/>
      <c r="BC38" s="9"/>
      <c r="BD38" s="9"/>
      <c r="BE38" s="9"/>
      <c r="BF38" s="9"/>
      <c r="BG38" s="9"/>
      <c r="BH38" s="9"/>
      <c r="BI38" s="9"/>
      <c r="BJ38" s="9"/>
      <c r="BK38" s="9"/>
      <c r="BL38" s="9"/>
      <c r="BM38" s="9"/>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3"/>
      <c r="EG38" s="24"/>
      <c r="EH38" s="21"/>
      <c r="EI38" s="6"/>
    </row>
    <row r="39" spans="1:139" s="25" customFormat="1" ht="15">
      <c r="A39" s="11"/>
      <c r="B39" s="11"/>
      <c r="C39" s="11"/>
      <c r="D39" s="11"/>
      <c r="E39" s="11"/>
      <c r="F39" s="11"/>
      <c r="G39" s="11"/>
      <c r="H39" s="11"/>
      <c r="I39" s="11"/>
      <c r="J39" s="11"/>
      <c r="K39" s="12"/>
      <c r="L39" s="12"/>
      <c r="M39" s="12"/>
      <c r="N39" s="11"/>
      <c r="O39" s="11"/>
      <c r="P39" s="11"/>
      <c r="Q39" s="11"/>
      <c r="R39" s="11"/>
      <c r="S39" s="11"/>
      <c r="T39" s="11"/>
      <c r="U39" s="14"/>
      <c r="V39" s="12"/>
      <c r="W39" s="12"/>
      <c r="X39" s="12"/>
      <c r="Y39" s="12"/>
      <c r="Z39" s="12"/>
      <c r="AA39" s="12"/>
      <c r="AB39" s="12"/>
      <c r="AC39" s="12"/>
      <c r="AD39" s="15"/>
      <c r="AE39" s="16"/>
      <c r="AF39" s="16"/>
      <c r="AG39" s="13"/>
      <c r="AH39" s="17"/>
      <c r="AI39" s="12"/>
      <c r="AJ39" s="18"/>
      <c r="AK39" s="19"/>
      <c r="AL39" s="19"/>
      <c r="AM39" s="20"/>
      <c r="AN39" s="18"/>
      <c r="AO39" s="9"/>
      <c r="AP39" s="21"/>
      <c r="AQ39" s="21"/>
      <c r="AR39" s="9"/>
      <c r="AS39" s="9"/>
      <c r="AT39" s="9"/>
      <c r="AU39" s="9"/>
      <c r="AV39" s="9"/>
      <c r="AW39" s="9"/>
      <c r="AX39" s="9"/>
      <c r="AY39" s="9"/>
      <c r="AZ39" s="9"/>
      <c r="BA39" s="9"/>
      <c r="BB39" s="9"/>
      <c r="BC39" s="9"/>
      <c r="BD39" s="9"/>
      <c r="BE39" s="9"/>
      <c r="BF39" s="9"/>
      <c r="BG39" s="9"/>
      <c r="BH39" s="9"/>
      <c r="BI39" s="9"/>
      <c r="BJ39" s="9"/>
      <c r="BK39" s="9"/>
      <c r="BL39" s="9"/>
      <c r="BM39" s="9"/>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3"/>
      <c r="EG39" s="24"/>
      <c r="EH39" s="21"/>
      <c r="EI39" s="6"/>
    </row>
    <row r="40" spans="1:139" s="25" customFormat="1" ht="15">
      <c r="A40" s="11"/>
      <c r="B40" s="11"/>
      <c r="C40" s="11"/>
      <c r="D40" s="11"/>
      <c r="E40" s="11"/>
      <c r="F40" s="11"/>
      <c r="G40" s="11"/>
      <c r="H40" s="11"/>
      <c r="I40" s="11"/>
      <c r="J40" s="11"/>
      <c r="K40" s="12"/>
      <c r="L40" s="12"/>
      <c r="M40" s="12"/>
      <c r="N40" s="11"/>
      <c r="O40" s="11"/>
      <c r="P40" s="11"/>
      <c r="Q40" s="11"/>
      <c r="R40" s="11"/>
      <c r="S40" s="11"/>
      <c r="T40" s="11"/>
      <c r="U40" s="14"/>
      <c r="V40" s="12"/>
      <c r="W40" s="12"/>
      <c r="X40" s="12"/>
      <c r="Y40" s="12"/>
      <c r="Z40" s="12"/>
      <c r="AA40" s="12"/>
      <c r="AB40" s="12"/>
      <c r="AC40" s="12"/>
      <c r="AD40" s="15"/>
      <c r="AE40" s="16"/>
      <c r="AF40" s="16"/>
      <c r="AG40" s="13"/>
      <c r="AH40" s="17"/>
      <c r="AI40" s="12"/>
      <c r="AJ40" s="18"/>
      <c r="AK40" s="19"/>
      <c r="AL40" s="19"/>
      <c r="AM40" s="20"/>
      <c r="AN40" s="18"/>
      <c r="AO40" s="9"/>
      <c r="AP40" s="21"/>
      <c r="AQ40" s="21"/>
      <c r="AR40" s="9"/>
      <c r="AS40" s="9"/>
      <c r="AT40" s="9"/>
      <c r="AU40" s="9"/>
      <c r="AV40" s="9"/>
      <c r="AW40" s="9"/>
      <c r="AX40" s="9"/>
      <c r="AY40" s="9"/>
      <c r="AZ40" s="9"/>
      <c r="BA40" s="9"/>
      <c r="BB40" s="9"/>
      <c r="BC40" s="9"/>
      <c r="BD40" s="9"/>
      <c r="BE40" s="9"/>
      <c r="BF40" s="9"/>
      <c r="BG40" s="9"/>
      <c r="BH40" s="9"/>
      <c r="BI40" s="9"/>
      <c r="BJ40" s="9"/>
      <c r="BK40" s="9"/>
      <c r="BL40" s="9"/>
      <c r="BM40" s="9"/>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3"/>
      <c r="EG40" s="24"/>
      <c r="EH40" s="21"/>
      <c r="EI40" s="6"/>
    </row>
    <row r="48" spans="66:135" ht="15">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row>
    <row r="49" spans="66:135" ht="15">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row>
    <row r="50" spans="66:135" ht="15">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row>
  </sheetData>
  <sheetProtection algorithmName="SHA-512" hashValue="A3bktPSG/InvkX2H2IfNZ+6uXH/lCdbnhdGvt+2TE8JC0BSZGmAMRYo4jWHBqAv7Umn0tMJnlQxB0eK4dGGRQA==" saltValue="2lit17JLcqHDEcakEOTPGQ==" spinCount="100000" sheet="1" objects="1" scenarios="1"/>
  <mergeCells count="559">
    <mergeCell ref="CA30:CA33"/>
    <mergeCell ref="CO30:CO33"/>
    <mergeCell ref="DC30:DC33"/>
    <mergeCell ref="DQ30:DQ33"/>
    <mergeCell ref="EE30:EE33"/>
    <mergeCell ref="CA34:CA35"/>
    <mergeCell ref="CO34:CO35"/>
    <mergeCell ref="DC34:DC35"/>
    <mergeCell ref="DQ34:DQ35"/>
    <mergeCell ref="EE34:EE35"/>
    <mergeCell ref="CB30:CB32"/>
    <mergeCell ref="CC30:CC32"/>
    <mergeCell ref="CD30:CD32"/>
    <mergeCell ref="CE30:CE32"/>
    <mergeCell ref="CF30:CF32"/>
    <mergeCell ref="CG30:CG32"/>
    <mergeCell ref="CH30:CH32"/>
    <mergeCell ref="CI30:CI32"/>
    <mergeCell ref="CJ30:CJ32"/>
    <mergeCell ref="DE30:DE32"/>
    <mergeCell ref="DF30:DF32"/>
    <mergeCell ref="DG30:DG32"/>
    <mergeCell ref="DH30:DH32"/>
    <mergeCell ref="DV30:DV32"/>
    <mergeCell ref="AO27:AQ27"/>
    <mergeCell ref="AO20:AQ20"/>
    <mergeCell ref="AO15:AQ15"/>
    <mergeCell ref="AO30:AQ30"/>
    <mergeCell ref="CO27:CO29"/>
    <mergeCell ref="CF27:CF29"/>
    <mergeCell ref="CG27:CG29"/>
    <mergeCell ref="CH27:CH29"/>
    <mergeCell ref="CI27:CI29"/>
    <mergeCell ref="CJ27:CJ29"/>
    <mergeCell ref="CK27:CK29"/>
    <mergeCell ref="CL27:CL29"/>
    <mergeCell ref="CM27:CM29"/>
    <mergeCell ref="CN27:CN29"/>
    <mergeCell ref="BW27:BW29"/>
    <mergeCell ref="BX27:BX29"/>
    <mergeCell ref="BY27:BY29"/>
    <mergeCell ref="BZ27:BZ29"/>
    <mergeCell ref="CA27:CA29"/>
    <mergeCell ref="CB27:CB29"/>
    <mergeCell ref="CC27:CC29"/>
    <mergeCell ref="CD27:CD29"/>
    <mergeCell ref="CE27:CE29"/>
    <mergeCell ref="BM27:BM29"/>
    <mergeCell ref="BP27:BP29"/>
    <mergeCell ref="BQ27:BQ29"/>
    <mergeCell ref="BR27:BR29"/>
    <mergeCell ref="BS27:BS29"/>
    <mergeCell ref="BT27:BT29"/>
    <mergeCell ref="BU27:BU29"/>
    <mergeCell ref="BV27:BV29"/>
    <mergeCell ref="BM15:BM18"/>
    <mergeCell ref="BN20:BN22"/>
    <mergeCell ref="AY15:AY18"/>
    <mergeCell ref="AZ15:AZ18"/>
    <mergeCell ref="BI25:BI26"/>
    <mergeCell ref="BJ25:BJ26"/>
    <mergeCell ref="BK25:BK26"/>
    <mergeCell ref="BL25:BL26"/>
    <mergeCell ref="BD25:BD26"/>
    <mergeCell ref="BO27:BO29"/>
    <mergeCell ref="AW17:AW18"/>
    <mergeCell ref="BC25:BC26"/>
    <mergeCell ref="BE25:BE26"/>
    <mergeCell ref="BF25:BF26"/>
    <mergeCell ref="BG25:BG26"/>
    <mergeCell ref="BH25:BH26"/>
    <mergeCell ref="AW27:AW29"/>
    <mergeCell ref="AX27:AX29"/>
    <mergeCell ref="AY27:AY29"/>
    <mergeCell ref="AZ27:AZ29"/>
    <mergeCell ref="AY20:AY25"/>
    <mergeCell ref="AZ20:AZ25"/>
    <mergeCell ref="AC30:AC33"/>
    <mergeCell ref="AD30:AD33"/>
    <mergeCell ref="AE30:AE33"/>
    <mergeCell ref="AF30:AF33"/>
    <mergeCell ref="T15:T18"/>
    <mergeCell ref="U15:U18"/>
    <mergeCell ref="V15:V18"/>
    <mergeCell ref="W15:W18"/>
    <mergeCell ref="X15:X18"/>
    <mergeCell ref="Y15:Y18"/>
    <mergeCell ref="Z15:Z18"/>
    <mergeCell ref="AA15:AA18"/>
    <mergeCell ref="T30:T33"/>
    <mergeCell ref="U30:U33"/>
    <mergeCell ref="V30:V33"/>
    <mergeCell ref="W30:W33"/>
    <mergeCell ref="X30:X33"/>
    <mergeCell ref="Y30:Y33"/>
    <mergeCell ref="Z30:Z33"/>
    <mergeCell ref="AA30:AA33"/>
    <mergeCell ref="AB30:AB33"/>
    <mergeCell ref="W27:W29"/>
    <mergeCell ref="X27:X29"/>
    <mergeCell ref="Y27:Y29"/>
    <mergeCell ref="K30:K33"/>
    <mergeCell ref="L30:L33"/>
    <mergeCell ref="M30:M33"/>
    <mergeCell ref="N30:N33"/>
    <mergeCell ref="O30:O33"/>
    <mergeCell ref="P30:P33"/>
    <mergeCell ref="Q30:Q33"/>
    <mergeCell ref="R30:R33"/>
    <mergeCell ref="S30:S33"/>
    <mergeCell ref="A30:A33"/>
    <mergeCell ref="C30:C33"/>
    <mergeCell ref="D30:D33"/>
    <mergeCell ref="E30:E33"/>
    <mergeCell ref="F30:F33"/>
    <mergeCell ref="G30:G33"/>
    <mergeCell ref="H30:H33"/>
    <mergeCell ref="I30:I33"/>
    <mergeCell ref="J30:J33"/>
    <mergeCell ref="AE20:AE25"/>
    <mergeCell ref="AF20:AF25"/>
    <mergeCell ref="A27:A29"/>
    <mergeCell ref="B20:B29"/>
    <mergeCell ref="C27:C29"/>
    <mergeCell ref="D27:D29"/>
    <mergeCell ref="E27:E29"/>
    <mergeCell ref="F27:F29"/>
    <mergeCell ref="G27:G29"/>
    <mergeCell ref="H27:H29"/>
    <mergeCell ref="I27:I29"/>
    <mergeCell ref="J27:J29"/>
    <mergeCell ref="K27:K29"/>
    <mergeCell ref="L27:L29"/>
    <mergeCell ref="M27:M29"/>
    <mergeCell ref="N27:N29"/>
    <mergeCell ref="O27:O29"/>
    <mergeCell ref="P27:P29"/>
    <mergeCell ref="Q27:Q29"/>
    <mergeCell ref="U20:U25"/>
    <mergeCell ref="P20:P25"/>
    <mergeCell ref="N20:N25"/>
    <mergeCell ref="M20:M25"/>
    <mergeCell ref="D20:D25"/>
    <mergeCell ref="H20:H25"/>
    <mergeCell ref="AD20:AD25"/>
    <mergeCell ref="AC20:AC25"/>
    <mergeCell ref="AB20:AB25"/>
    <mergeCell ref="AA20:AA25"/>
    <mergeCell ref="Z20:Z25"/>
    <mergeCell ref="Y20:Y25"/>
    <mergeCell ref="X20:X25"/>
    <mergeCell ref="W20:W25"/>
    <mergeCell ref="V20:V25"/>
    <mergeCell ref="L20:L25"/>
    <mergeCell ref="K20:K25"/>
    <mergeCell ref="J20:J25"/>
    <mergeCell ref="I20:I25"/>
    <mergeCell ref="S20:S25"/>
    <mergeCell ref="T20:T25"/>
    <mergeCell ref="R20:R25"/>
    <mergeCell ref="Q20:Q25"/>
    <mergeCell ref="D3:K3"/>
    <mergeCell ref="D2:K2"/>
    <mergeCell ref="A9:EH9"/>
    <mergeCell ref="A10:EH10"/>
    <mergeCell ref="O11:O13"/>
    <mergeCell ref="P11:P13"/>
    <mergeCell ref="V11:V13"/>
    <mergeCell ref="W11:W13"/>
    <mergeCell ref="Y11:Y13"/>
    <mergeCell ref="Z11:Z13"/>
    <mergeCell ref="X11:X13"/>
    <mergeCell ref="AB11:AB13"/>
    <mergeCell ref="AC11:AF11"/>
    <mergeCell ref="AH11:AH13"/>
    <mergeCell ref="AI11:AM12"/>
    <mergeCell ref="G11:G13"/>
    <mergeCell ref="H11:H13"/>
    <mergeCell ref="F11:F13"/>
    <mergeCell ref="D6:K6"/>
    <mergeCell ref="D4:K5"/>
    <mergeCell ref="EG11:EG12"/>
    <mergeCell ref="EH11:EH13"/>
    <mergeCell ref="AR11:AU11"/>
    <mergeCell ref="BL12:BL13"/>
    <mergeCell ref="E20:E25"/>
    <mergeCell ref="F20:F25"/>
    <mergeCell ref="G20:G25"/>
    <mergeCell ref="B2:C6"/>
    <mergeCell ref="AQ11:AQ13"/>
    <mergeCell ref="L2:O2"/>
    <mergeCell ref="L3:O3"/>
    <mergeCell ref="L4:O4"/>
    <mergeCell ref="L5:O5"/>
    <mergeCell ref="L6:O6"/>
    <mergeCell ref="U5:AB5"/>
    <mergeCell ref="P6:T6"/>
    <mergeCell ref="U6:AB6"/>
    <mergeCell ref="P2:T2"/>
    <mergeCell ref="U2:AB2"/>
    <mergeCell ref="P3:T3"/>
    <mergeCell ref="U3:AB3"/>
    <mergeCell ref="P4:T5"/>
    <mergeCell ref="U4:AB4"/>
    <mergeCell ref="AC12:AC13"/>
    <mergeCell ref="AD12:AD13"/>
    <mergeCell ref="AE12:AE13"/>
    <mergeCell ref="AF12:AF13"/>
    <mergeCell ref="E11:E13"/>
    <mergeCell ref="AV11:AZ11"/>
    <mergeCell ref="BA11:BL11"/>
    <mergeCell ref="BM11:BM12"/>
    <mergeCell ref="BN12:BZ12"/>
    <mergeCell ref="CA12:CO12"/>
    <mergeCell ref="CP12:DC12"/>
    <mergeCell ref="BK12:BK13"/>
    <mergeCell ref="BE12:BE13"/>
    <mergeCell ref="BF12:BF13"/>
    <mergeCell ref="BG12:BG13"/>
    <mergeCell ref="BH12:BH13"/>
    <mergeCell ref="AX12:AX13"/>
    <mergeCell ref="BN11:EF11"/>
    <mergeCell ref="DD12:DQ12"/>
    <mergeCell ref="DR12:EE12"/>
    <mergeCell ref="EF12:EF13"/>
    <mergeCell ref="AA11:AA13"/>
    <mergeCell ref="BJ12:BJ13"/>
    <mergeCell ref="AV12:AV13"/>
    <mergeCell ref="BB12:BB13"/>
    <mergeCell ref="BC12:BC13"/>
    <mergeCell ref="BD12:BD13"/>
    <mergeCell ref="AR12:AR13"/>
    <mergeCell ref="D11:D13"/>
    <mergeCell ref="A15:A18"/>
    <mergeCell ref="D15:D18"/>
    <mergeCell ref="C15:C18"/>
    <mergeCell ref="AS12:AS13"/>
    <mergeCell ref="AT12:AT13"/>
    <mergeCell ref="BA12:BA13"/>
    <mergeCell ref="AG11:AG13"/>
    <mergeCell ref="AZ12:AZ13"/>
    <mergeCell ref="A11:A13"/>
    <mergeCell ref="K11:K13"/>
    <mergeCell ref="N11:N13"/>
    <mergeCell ref="I11:I13"/>
    <mergeCell ref="J11:J13"/>
    <mergeCell ref="B11:B13"/>
    <mergeCell ref="C11:C13"/>
    <mergeCell ref="M11:M13"/>
    <mergeCell ref="A20:A25"/>
    <mergeCell ref="C20:C25"/>
    <mergeCell ref="O20:O25"/>
    <mergeCell ref="AS15:AS19"/>
    <mergeCell ref="EE15:EE18"/>
    <mergeCell ref="M15:M18"/>
    <mergeCell ref="L15:L18"/>
    <mergeCell ref="K15:K18"/>
    <mergeCell ref="J15:J18"/>
    <mergeCell ref="I15:I18"/>
    <mergeCell ref="AR15:AR19"/>
    <mergeCell ref="AT15:AT19"/>
    <mergeCell ref="AU15:AU19"/>
    <mergeCell ref="AE15:AE18"/>
    <mergeCell ref="AF15:AF18"/>
    <mergeCell ref="B15:B19"/>
    <mergeCell ref="N15:N18"/>
    <mergeCell ref="R15:R18"/>
    <mergeCell ref="CC20:CC23"/>
    <mergeCell ref="CD20:CD23"/>
    <mergeCell ref="CE20:CE23"/>
    <mergeCell ref="CF20:CF23"/>
    <mergeCell ref="CG20:CG23"/>
    <mergeCell ref="CH20:CH23"/>
    <mergeCell ref="AB27:AB29"/>
    <mergeCell ref="AC27:AC29"/>
    <mergeCell ref="AD27:AD29"/>
    <mergeCell ref="F15:F18"/>
    <mergeCell ref="E15:E18"/>
    <mergeCell ref="W34:W35"/>
    <mergeCell ref="X34:X35"/>
    <mergeCell ref="Y34:Y35"/>
    <mergeCell ref="Z34:Z35"/>
    <mergeCell ref="AA34:AA35"/>
    <mergeCell ref="AB34:AB35"/>
    <mergeCell ref="AC34:AC35"/>
    <mergeCell ref="AD34:AD35"/>
    <mergeCell ref="H15:H18"/>
    <mergeCell ref="R27:R29"/>
    <mergeCell ref="S27:S29"/>
    <mergeCell ref="T27:T29"/>
    <mergeCell ref="U27:U29"/>
    <mergeCell ref="V27:V29"/>
    <mergeCell ref="Z27:Z29"/>
    <mergeCell ref="AA27:AA29"/>
    <mergeCell ref="S15:S18"/>
    <mergeCell ref="Q15:Q18"/>
    <mergeCell ref="G15:G18"/>
    <mergeCell ref="L11:L13"/>
    <mergeCell ref="BM30:BM33"/>
    <mergeCell ref="AY12:AY13"/>
    <mergeCell ref="P15:P18"/>
    <mergeCell ref="O15:O18"/>
    <mergeCell ref="S11:S13"/>
    <mergeCell ref="T11:T13"/>
    <mergeCell ref="U11:U13"/>
    <mergeCell ref="Q11:Q13"/>
    <mergeCell ref="R11:R13"/>
    <mergeCell ref="AV20:AV22"/>
    <mergeCell ref="AW20:AW22"/>
    <mergeCell ref="AX20:AX22"/>
    <mergeCell ref="AD15:AD18"/>
    <mergeCell ref="AC15:AC18"/>
    <mergeCell ref="AB15:AB18"/>
    <mergeCell ref="AE27:AE29"/>
    <mergeCell ref="AF27:AF29"/>
    <mergeCell ref="BI12:BI13"/>
    <mergeCell ref="AN11:AN13"/>
    <mergeCell ref="AO11:AO13"/>
    <mergeCell ref="AP11:AP13"/>
    <mergeCell ref="AU12:AU13"/>
    <mergeCell ref="AW12:AW13"/>
    <mergeCell ref="CP27:CP29"/>
    <mergeCell ref="CQ27:CQ29"/>
    <mergeCell ref="CR27:CR29"/>
    <mergeCell ref="CS27:CS29"/>
    <mergeCell ref="CT27:CT29"/>
    <mergeCell ref="CU27:CU29"/>
    <mergeCell ref="CV27:CV29"/>
    <mergeCell ref="CW27:CW29"/>
    <mergeCell ref="CX27:CX29"/>
    <mergeCell ref="DV27:DV29"/>
    <mergeCell ref="CY27:CY29"/>
    <mergeCell ref="CZ27:CZ29"/>
    <mergeCell ref="DA27:DA29"/>
    <mergeCell ref="DB27:DB29"/>
    <mergeCell ref="DC27:DC29"/>
    <mergeCell ref="DD27:DD29"/>
    <mergeCell ref="DE27:DE29"/>
    <mergeCell ref="DF27:DF29"/>
    <mergeCell ref="DG27:DG29"/>
    <mergeCell ref="DD15:DD18"/>
    <mergeCell ref="DE15:DE18"/>
    <mergeCell ref="DF15:DF18"/>
    <mergeCell ref="DG15:DG18"/>
    <mergeCell ref="DH15:DH18"/>
    <mergeCell ref="DI15:DI18"/>
    <mergeCell ref="DN20:DN22"/>
    <mergeCell ref="DO20:DO22"/>
    <mergeCell ref="DP20:DP22"/>
    <mergeCell ref="DF20:DF22"/>
    <mergeCell ref="DG20:DG22"/>
    <mergeCell ref="DE20:DE22"/>
    <mergeCell ref="DH20:DH22"/>
    <mergeCell ref="DI20:DI22"/>
    <mergeCell ref="DC15:DC18"/>
    <mergeCell ref="CP15:CP18"/>
    <mergeCell ref="CQ15:CQ18"/>
    <mergeCell ref="CR15:CR18"/>
    <mergeCell ref="CS15:CS18"/>
    <mergeCell ref="CT15:CT18"/>
    <mergeCell ref="CU15:CU18"/>
    <mergeCell ref="CV15:CV18"/>
    <mergeCell ref="CW15:CW18"/>
    <mergeCell ref="CX15:CX18"/>
    <mergeCell ref="CY15:CY18"/>
    <mergeCell ref="CZ15:CZ18"/>
    <mergeCell ref="DA15:DA18"/>
    <mergeCell ref="DB15:DB18"/>
    <mergeCell ref="EF30:EF33"/>
    <mergeCell ref="EF20:EF25"/>
    <mergeCell ref="EF15:EF18"/>
    <mergeCell ref="EC15:EC18"/>
    <mergeCell ref="DR15:DR18"/>
    <mergeCell ref="ED15:ED18"/>
    <mergeCell ref="DR20:DR22"/>
    <mergeCell ref="DS20:DS22"/>
    <mergeCell ref="DT20:DT22"/>
    <mergeCell ref="DU20:DU22"/>
    <mergeCell ref="DV20:DV22"/>
    <mergeCell ref="EA20:EA22"/>
    <mergeCell ref="EB20:EB22"/>
    <mergeCell ref="EF27:EF29"/>
    <mergeCell ref="DW27:DW29"/>
    <mergeCell ref="EA27:EA29"/>
    <mergeCell ref="EB27:EB29"/>
    <mergeCell ref="EC27:EC29"/>
    <mergeCell ref="ED27:ED29"/>
    <mergeCell ref="EE27:EE29"/>
    <mergeCell ref="EE20:EE22"/>
    <mergeCell ref="DS27:DS29"/>
    <mergeCell ref="DT27:DT29"/>
    <mergeCell ref="DU27:DU29"/>
    <mergeCell ref="EH15:EH18"/>
    <mergeCell ref="EH20:EH25"/>
    <mergeCell ref="DQ20:DQ22"/>
    <mergeCell ref="DJ15:DJ18"/>
    <mergeCell ref="DK15:DK18"/>
    <mergeCell ref="DL15:DL18"/>
    <mergeCell ref="DM15:DM18"/>
    <mergeCell ref="DN15:DN18"/>
    <mergeCell ref="DO15:DO18"/>
    <mergeCell ref="DP15:DP18"/>
    <mergeCell ref="DJ20:DJ22"/>
    <mergeCell ref="DK20:DK22"/>
    <mergeCell ref="DL20:DL22"/>
    <mergeCell ref="DM20:DM22"/>
    <mergeCell ref="DQ15:DQ18"/>
    <mergeCell ref="DW20:DW22"/>
    <mergeCell ref="DX20:DX22"/>
    <mergeCell ref="DY20:DY22"/>
    <mergeCell ref="DZ20:DZ22"/>
    <mergeCell ref="EC20:EC22"/>
    <mergeCell ref="ED20:ED22"/>
    <mergeCell ref="EG15:EG35"/>
    <mergeCell ref="EH27:EH29"/>
    <mergeCell ref="EH30:EH33"/>
    <mergeCell ref="CW30:CW32"/>
    <mergeCell ref="CX30:CX32"/>
    <mergeCell ref="CY30:CY32"/>
    <mergeCell ref="CZ30:CZ32"/>
    <mergeCell ref="DA30:DA32"/>
    <mergeCell ref="DB30:DB32"/>
    <mergeCell ref="DD30:DD32"/>
    <mergeCell ref="BY20:BY22"/>
    <mergeCell ref="BZ20:BZ22"/>
    <mergeCell ref="CA20:CA22"/>
    <mergeCell ref="CB20:CB22"/>
    <mergeCell ref="CM20:CM22"/>
    <mergeCell ref="CN20:CN22"/>
    <mergeCell ref="CL20:CL23"/>
    <mergeCell ref="CW20:CW22"/>
    <mergeCell ref="CX20:CX22"/>
    <mergeCell ref="CO20:CO22"/>
    <mergeCell ref="CP20:CP22"/>
    <mergeCell ref="CQ20:CQ22"/>
    <mergeCell ref="CR20:CR22"/>
    <mergeCell ref="CS20:CS22"/>
    <mergeCell ref="CT20:CT22"/>
    <mergeCell ref="CU20:CU22"/>
    <mergeCell ref="CV20:CV22"/>
    <mergeCell ref="CP30:CP32"/>
    <mergeCell ref="CQ30:CQ32"/>
    <mergeCell ref="CR30:CR32"/>
    <mergeCell ref="CS30:CS32"/>
    <mergeCell ref="CT30:CT32"/>
    <mergeCell ref="CU30:CU32"/>
    <mergeCell ref="CK30:CK32"/>
    <mergeCell ref="CL30:CL32"/>
    <mergeCell ref="CV30:CV32"/>
    <mergeCell ref="DI30:DI32"/>
    <mergeCell ref="DJ30:DJ32"/>
    <mergeCell ref="DK30:DK32"/>
    <mergeCell ref="EB30:EB32"/>
    <mergeCell ref="CY20:CY22"/>
    <mergeCell ref="CZ20:CZ22"/>
    <mergeCell ref="DA20:DA22"/>
    <mergeCell ref="DB20:DB22"/>
    <mergeCell ref="DC20:DC22"/>
    <mergeCell ref="DD20:DD22"/>
    <mergeCell ref="DH27:DH29"/>
    <mergeCell ref="DI27:DI29"/>
    <mergeCell ref="DJ27:DJ29"/>
    <mergeCell ref="DK27:DK29"/>
    <mergeCell ref="DL27:DL29"/>
    <mergeCell ref="DM27:DM29"/>
    <mergeCell ref="DX27:DX29"/>
    <mergeCell ref="DY27:DY29"/>
    <mergeCell ref="DZ27:DZ29"/>
    <mergeCell ref="DN27:DN29"/>
    <mergeCell ref="DO27:DO29"/>
    <mergeCell ref="DP27:DP29"/>
    <mergeCell ref="DQ27:DQ29"/>
    <mergeCell ref="DR27:DR29"/>
    <mergeCell ref="EC30:EC32"/>
    <mergeCell ref="DL30:DL32"/>
    <mergeCell ref="DM30:DM32"/>
    <mergeCell ref="DN30:DN32"/>
    <mergeCell ref="DO30:DO32"/>
    <mergeCell ref="DP30:DP32"/>
    <mergeCell ref="DR30:DR32"/>
    <mergeCell ref="DS30:DS32"/>
    <mergeCell ref="DT30:DT32"/>
    <mergeCell ref="DW30:DW32"/>
    <mergeCell ref="DX30:DX32"/>
    <mergeCell ref="DY30:DY32"/>
    <mergeCell ref="DZ30:DZ32"/>
    <mergeCell ref="EA30:EA32"/>
    <mergeCell ref="ED30:ED32"/>
    <mergeCell ref="A34:A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DU30:DU32"/>
    <mergeCell ref="AE34:AE35"/>
    <mergeCell ref="AF34:AF35"/>
    <mergeCell ref="AG34:AG35"/>
    <mergeCell ref="AH34:AH35"/>
    <mergeCell ref="AI34:AI35"/>
    <mergeCell ref="AJ34:AJ35"/>
    <mergeCell ref="AK34:AK35"/>
    <mergeCell ref="AL34:AL35"/>
    <mergeCell ref="AM34:AM35"/>
    <mergeCell ref="CM17:CM18"/>
    <mergeCell ref="CK20:CK23"/>
    <mergeCell ref="CI20:CI23"/>
    <mergeCell ref="CJ20:CJ23"/>
    <mergeCell ref="AR30:AR33"/>
    <mergeCell ref="AR20:AR29"/>
    <mergeCell ref="AS20:AS29"/>
    <mergeCell ref="AS30:AS33"/>
    <mergeCell ref="AT30:AT33"/>
    <mergeCell ref="AT20:AT29"/>
    <mergeCell ref="AU20:AU29"/>
    <mergeCell ref="AU30:AU33"/>
    <mergeCell ref="BN27:BN29"/>
    <mergeCell ref="BM20:BM25"/>
    <mergeCell ref="AV27:AV29"/>
    <mergeCell ref="BA25:BA26"/>
    <mergeCell ref="CN17:CN18"/>
    <mergeCell ref="CB17:CB18"/>
    <mergeCell ref="BZ17:BZ18"/>
    <mergeCell ref="BY17:BY18"/>
    <mergeCell ref="BN17:BN18"/>
    <mergeCell ref="AX17:AX18"/>
    <mergeCell ref="AV17:AV18"/>
    <mergeCell ref="AN34:AN35"/>
    <mergeCell ref="AO34:AO35"/>
    <mergeCell ref="AP34:AP35"/>
    <mergeCell ref="AQ34:AQ35"/>
    <mergeCell ref="AR34:AR35"/>
    <mergeCell ref="AS34:AS35"/>
    <mergeCell ref="AT34:AT35"/>
    <mergeCell ref="AU34:AU35"/>
    <mergeCell ref="CM30:CM32"/>
    <mergeCell ref="CN30:CN32"/>
    <mergeCell ref="AV30:AV32"/>
    <mergeCell ref="AW30:AW32"/>
    <mergeCell ref="AX30:AX32"/>
    <mergeCell ref="BN30:BN32"/>
    <mergeCell ref="BY30:BY32"/>
    <mergeCell ref="BZ30:BZ32"/>
    <mergeCell ref="BB25:BB26"/>
  </mergeCells>
  <printOptions/>
  <pageMargins left="0.31496062992125984" right="0" top="0.7480314960629921" bottom="0.35433070866141736" header="0.31496062992125984" footer="0.31496062992125984"/>
  <pageSetup fitToHeight="0" horizontalDpi="600" verticalDpi="600" orientation="landscape" paperSize="14" scale="29" r:id="rId2"/>
  <colBreaks count="3" manualBreakCount="3">
    <brk id="22" max="16383" man="1"/>
    <brk id="39" max="16383" man="1"/>
    <brk id="77" max="16383" man="1"/>
  </colBreaks>
  <ignoredErrors>
    <ignoredError sqref="BM34 DQ34 EE15 EE34 DQ15 DC15 EE19 DQ19 DC19 CO19:CO20 CA19 BM19:BM20 EE26:EE27 DQ26:DQ27 DC26:DC27 CO26 CA26:CA27 BM26:BM27 EE30 DQ30 BM3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WinPRO</dc:creator>
  <cp:keywords/>
  <dc:description/>
  <cp:lastModifiedBy>Windows11</cp:lastModifiedBy>
  <cp:lastPrinted>2023-01-05T20:53:22Z</cp:lastPrinted>
  <dcterms:created xsi:type="dcterms:W3CDTF">2020-10-04T16:14:03Z</dcterms:created>
  <dcterms:modified xsi:type="dcterms:W3CDTF">2023-05-15T16:58:10Z</dcterms:modified>
  <cp:category/>
  <cp:version/>
  <cp:contentType/>
  <cp:contentStatus/>
</cp:coreProperties>
</file>